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º SEMESTRE 2024/"/>
    </mc:Choice>
  </mc:AlternateContent>
  <xr:revisionPtr revIDLastSave="0" documentId="8_{5055A3B7-65DD-4C3C-B42D-B41C9F7F8171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DNB!$A$1:$S$133</definedName>
    <definedName name="_xlnm.Print_Area" localSheetId="0">Tabela13[[#All],[DNB]:[Tipo]]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3" i="4" l="1"/>
  <c r="N2" i="4"/>
  <c r="O2" i="4" s="1"/>
  <c r="N3" i="4"/>
  <c r="N4" i="4"/>
  <c r="O6" i="4"/>
  <c r="N8" i="4"/>
  <c r="O8" i="4" s="1"/>
  <c r="N9" i="4"/>
  <c r="O9" i="4" s="1"/>
  <c r="N10" i="4"/>
  <c r="N11" i="4"/>
  <c r="O11" i="4" s="1"/>
  <c r="N12" i="4"/>
  <c r="N13" i="4"/>
  <c r="O13" i="4" s="1"/>
  <c r="N14" i="4"/>
  <c r="O14" i="4" s="1"/>
  <c r="N15" i="4"/>
  <c r="O15" i="4" s="1"/>
  <c r="N16" i="4"/>
  <c r="N17" i="4"/>
  <c r="O17" i="4" s="1"/>
  <c r="N18" i="4"/>
  <c r="O18" i="4" s="1"/>
  <c r="N19" i="4"/>
  <c r="N20" i="4"/>
  <c r="O20" i="4" s="1"/>
  <c r="N21" i="4"/>
  <c r="O21" i="4" s="1"/>
  <c r="N22" i="4"/>
  <c r="O22" i="4" s="1"/>
  <c r="N23" i="4"/>
  <c r="O23" i="4" s="1"/>
  <c r="N24" i="4"/>
  <c r="N25" i="4"/>
  <c r="O25" i="4" s="1"/>
  <c r="N26" i="4"/>
  <c r="O26" i="4" s="1"/>
  <c r="N27" i="4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N35" i="4"/>
  <c r="O35" i="4" s="1"/>
  <c r="N36" i="4"/>
  <c r="N37" i="4"/>
  <c r="O37" i="4" s="1"/>
  <c r="N38" i="4"/>
  <c r="O38" i="4" s="1"/>
  <c r="O41" i="4"/>
  <c r="N42" i="4"/>
  <c r="O42" i="4" s="1"/>
  <c r="N43" i="4"/>
  <c r="O44" i="4"/>
  <c r="N45" i="4"/>
  <c r="O45" i="4" s="1"/>
  <c r="N46" i="4"/>
  <c r="O46" i="4" s="1"/>
  <c r="N47" i="4"/>
  <c r="O47" i="4" s="1"/>
  <c r="N48" i="4"/>
  <c r="N49" i="4"/>
  <c r="O49" i="4" s="1"/>
  <c r="N50" i="4"/>
  <c r="O50" i="4" s="1"/>
  <c r="N51" i="4"/>
  <c r="N52" i="4"/>
  <c r="N53" i="4"/>
  <c r="O53" i="4" s="1"/>
  <c r="N54" i="4"/>
  <c r="O54" i="4" s="1"/>
  <c r="N55" i="4"/>
  <c r="N56" i="4"/>
  <c r="O56" i="4" s="1"/>
  <c r="N57" i="4"/>
  <c r="O57" i="4" s="1"/>
  <c r="N58" i="4"/>
  <c r="N59" i="4"/>
  <c r="O59" i="4" s="1"/>
  <c r="N60" i="4"/>
  <c r="N61" i="4"/>
  <c r="O61" i="4" s="1"/>
  <c r="N62" i="4"/>
  <c r="O62" i="4" s="1"/>
  <c r="N63" i="4"/>
  <c r="O63" i="4" s="1"/>
  <c r="N64" i="4"/>
  <c r="N65" i="4"/>
  <c r="O65" i="4" s="1"/>
  <c r="N66" i="4"/>
  <c r="O66" i="4" s="1"/>
  <c r="N67" i="4"/>
  <c r="N68" i="4"/>
  <c r="O68" i="4" s="1"/>
  <c r="N69" i="4"/>
  <c r="O69" i="4" s="1"/>
  <c r="N70" i="4"/>
  <c r="O70" i="4" s="1"/>
  <c r="N71" i="4"/>
  <c r="O71" i="4" s="1"/>
  <c r="N72" i="4"/>
  <c r="N73" i="4"/>
  <c r="O73" i="4" s="1"/>
  <c r="N74" i="4"/>
  <c r="O74" i="4" s="1"/>
  <c r="N75" i="4"/>
  <c r="N76" i="4"/>
  <c r="N77" i="4"/>
  <c r="O77" i="4" s="1"/>
  <c r="N78" i="4"/>
  <c r="N79" i="4"/>
  <c r="N80" i="4"/>
  <c r="O80" i="4" s="1"/>
  <c r="N81" i="4"/>
  <c r="O81" i="4" s="1"/>
  <c r="N82" i="4"/>
  <c r="N83" i="4"/>
  <c r="O83" i="4" s="1"/>
  <c r="N84" i="4"/>
  <c r="N85" i="4"/>
  <c r="O85" i="4" s="1"/>
  <c r="N86" i="4"/>
  <c r="O86" i="4" s="1"/>
  <c r="N87" i="4"/>
  <c r="O87" i="4" s="1"/>
  <c r="N88" i="4"/>
  <c r="O88" i="4" s="1"/>
  <c r="N89" i="4"/>
  <c r="O89" i="4" s="1"/>
  <c r="N90" i="4"/>
  <c r="O90" i="4" s="1"/>
  <c r="N91" i="4"/>
  <c r="N92" i="4"/>
  <c r="O92" i="4" s="1"/>
  <c r="N93" i="4"/>
  <c r="O93" i="4" s="1"/>
  <c r="N94" i="4"/>
  <c r="N95" i="4"/>
  <c r="O95" i="4" s="1"/>
  <c r="N96" i="4"/>
  <c r="N97" i="4"/>
  <c r="O97" i="4" s="1"/>
  <c r="N98" i="4"/>
  <c r="O98" i="4" s="1"/>
  <c r="N99" i="4"/>
  <c r="N100" i="4"/>
  <c r="N101" i="4"/>
  <c r="O101" i="4" s="1"/>
  <c r="N102" i="4"/>
  <c r="O102" i="4" s="1"/>
  <c r="N103" i="4"/>
  <c r="N104" i="4"/>
  <c r="O104" i="4" s="1"/>
  <c r="N105" i="4"/>
  <c r="O105" i="4" s="1"/>
  <c r="N106" i="4"/>
  <c r="N108" i="4"/>
  <c r="O108" i="4" s="1"/>
  <c r="N109" i="4"/>
  <c r="O109" i="4" s="1"/>
  <c r="N110" i="4"/>
  <c r="O110" i="4" s="1"/>
  <c r="N111" i="4"/>
  <c r="O111" i="4" s="1"/>
  <c r="N112" i="4"/>
  <c r="N113" i="4"/>
  <c r="O113" i="4" s="1"/>
  <c r="N114" i="4"/>
  <c r="O114" i="4" s="1"/>
  <c r="N115" i="4"/>
  <c r="O115" i="4" s="1"/>
  <c r="N116" i="4"/>
  <c r="N117" i="4"/>
  <c r="O117" i="4" s="1"/>
  <c r="N118" i="4"/>
  <c r="O118" i="4" s="1"/>
  <c r="N119" i="4"/>
  <c r="O119" i="4" s="1"/>
  <c r="N120" i="4"/>
  <c r="O120" i="4" s="1"/>
  <c r="N121" i="4"/>
  <c r="O121" i="4" s="1"/>
  <c r="N122" i="4"/>
  <c r="O122" i="4" s="1"/>
  <c r="N123" i="4"/>
  <c r="O123" i="4" s="1"/>
  <c r="N124" i="4"/>
  <c r="O124" i="4" s="1"/>
  <c r="N125" i="4"/>
  <c r="O125" i="4" s="1"/>
  <c r="N126" i="4"/>
  <c r="O126" i="4" s="1"/>
  <c r="N127" i="4"/>
  <c r="O127" i="4" s="1"/>
  <c r="N131" i="4"/>
  <c r="O131" i="4" s="1"/>
  <c r="O5" i="4"/>
  <c r="O3" i="4"/>
  <c r="O4" i="4"/>
  <c r="O7" i="4"/>
  <c r="O10" i="4"/>
  <c r="O12" i="4"/>
  <c r="O16" i="4"/>
  <c r="O19" i="4"/>
  <c r="O24" i="4"/>
  <c r="O27" i="4"/>
  <c r="O34" i="4"/>
  <c r="O36" i="4"/>
  <c r="O39" i="4"/>
  <c r="O40" i="4"/>
  <c r="O43" i="4"/>
  <c r="O48" i="4"/>
  <c r="O51" i="4"/>
  <c r="O52" i="4"/>
  <c r="O55" i="4"/>
  <c r="O58" i="4"/>
  <c r="O60" i="4"/>
  <c r="O64" i="4"/>
  <c r="O67" i="4"/>
  <c r="O72" i="4"/>
  <c r="O75" i="4"/>
  <c r="O76" i="4"/>
  <c r="O78" i="4"/>
  <c r="O79" i="4"/>
  <c r="O82" i="4"/>
  <c r="O84" i="4"/>
  <c r="O91" i="4"/>
  <c r="O94" i="4"/>
  <c r="O96" i="4"/>
  <c r="O99" i="4"/>
  <c r="O100" i="4"/>
  <c r="O103" i="4"/>
  <c r="O106" i="4"/>
  <c r="O112" i="4"/>
  <c r="O116" i="4"/>
  <c r="M107" i="4"/>
  <c r="N107" i="4" s="1"/>
  <c r="O107" i="4" s="1"/>
  <c r="Q84" i="4"/>
  <c r="Q86" i="4"/>
  <c r="Q65" i="4"/>
  <c r="Q5" i="4"/>
  <c r="Q127" i="4"/>
  <c r="Q109" i="4"/>
  <c r="Q94" i="4"/>
  <c r="Q105" i="4"/>
  <c r="Q128" i="4"/>
  <c r="Q129" i="4"/>
  <c r="Q83" i="4"/>
  <c r="Q35" i="4"/>
  <c r="Q16" i="4"/>
  <c r="Q22" i="4"/>
  <c r="Q33" i="4"/>
  <c r="Q130" i="4"/>
  <c r="Q87" i="4"/>
  <c r="Q36" i="4"/>
  <c r="Q45" i="4"/>
  <c r="Q106" i="4"/>
  <c r="Q23" i="4"/>
  <c r="Q32" i="4"/>
  <c r="Q110" i="4"/>
  <c r="Q46" i="4"/>
  <c r="Q47" i="4"/>
  <c r="Q117" i="4"/>
  <c r="Q18" i="4"/>
  <c r="Q11" i="4"/>
  <c r="Q95" i="4"/>
  <c r="Q49" i="4"/>
  <c r="Q88" i="4"/>
  <c r="Q31" i="4"/>
  <c r="Q17" i="4"/>
  <c r="Q102" i="4"/>
  <c r="Q74" i="4"/>
  <c r="Q59" i="4"/>
  <c r="Q4" i="4"/>
  <c r="Q2" i="4"/>
  <c r="Q28" i="4"/>
  <c r="Q13" i="4"/>
  <c r="Q75" i="4"/>
  <c r="Q76" i="4"/>
  <c r="Q97" i="4"/>
  <c r="Q52" i="4"/>
  <c r="Q7" i="4"/>
  <c r="Q9" i="4"/>
  <c r="Q119" i="4"/>
  <c r="Q98" i="4"/>
  <c r="Q25" i="4"/>
  <c r="Q14" i="4"/>
  <c r="Q12" i="4"/>
  <c r="Q77" i="4"/>
  <c r="Q78" i="4"/>
  <c r="Q63" i="4"/>
  <c r="Q64" i="4"/>
  <c r="Q66" i="4"/>
  <c r="Q108" i="4"/>
  <c r="Q42" i="4"/>
  <c r="Q20" i="4"/>
  <c r="Q100" i="4"/>
  <c r="Q89" i="4"/>
  <c r="Q90" i="4"/>
  <c r="Q26" i="4"/>
  <c r="Q54" i="4"/>
  <c r="Q55" i="4"/>
  <c r="Q56" i="4"/>
  <c r="Q120" i="4"/>
  <c r="Q126" i="4"/>
  <c r="Q19" i="4"/>
  <c r="Q81" i="4"/>
  <c r="Q104" i="4"/>
  <c r="Q92" i="4"/>
  <c r="Q10" i="4"/>
  <c r="Q93" i="4"/>
  <c r="Q68" i="4"/>
  <c r="Q69" i="4"/>
  <c r="Q70" i="4"/>
  <c r="Q82" i="4"/>
  <c r="Q57" i="4"/>
  <c r="Q71" i="4"/>
  <c r="Q37" i="4"/>
  <c r="Q30" i="4"/>
  <c r="Q60" i="4"/>
  <c r="Q43" i="4"/>
  <c r="Q27" i="4"/>
  <c r="Q111" i="4"/>
  <c r="Q112" i="4"/>
  <c r="Q38" i="4"/>
  <c r="Q48" i="4"/>
  <c r="Q131" i="4"/>
  <c r="Q107" i="4"/>
  <c r="Q24" i="4"/>
  <c r="Q67" i="4"/>
  <c r="Q15" i="4"/>
  <c r="Q123" i="4"/>
  <c r="Q121" i="4"/>
  <c r="Q122" i="4"/>
  <c r="Q115" i="4"/>
  <c r="Q21" i="4"/>
  <c r="Q85" i="4"/>
  <c r="Q103" i="4"/>
  <c r="Q101" i="4"/>
  <c r="Q3" i="4"/>
  <c r="Q72" i="4"/>
  <c r="Q73" i="4"/>
  <c r="Q113" i="4"/>
  <c r="Q114" i="4"/>
  <c r="Q39" i="4"/>
  <c r="Q40" i="4"/>
  <c r="Q51" i="4"/>
  <c r="Q118" i="4"/>
  <c r="Q44" i="4"/>
  <c r="Q124" i="4"/>
  <c r="Q29" i="4"/>
  <c r="Q116" i="4"/>
  <c r="Q6" i="4"/>
  <c r="Q91" i="4"/>
  <c r="Q53" i="4"/>
  <c r="Q61" i="4"/>
  <c r="Q79" i="4"/>
  <c r="Q80" i="4"/>
  <c r="Q58" i="4"/>
  <c r="Q41" i="4"/>
  <c r="Q99" i="4"/>
  <c r="Q125" i="4"/>
  <c r="Q62" i="4"/>
  <c r="Q96" i="4"/>
  <c r="Q50" i="4"/>
  <c r="Q34" i="4"/>
  <c r="Q8" i="4"/>
  <c r="Q132" i="4"/>
</calcChain>
</file>

<file path=xl/sharedStrings.xml><?xml version="1.0" encoding="utf-8"?>
<sst xmlns="http://schemas.openxmlformats.org/spreadsheetml/2006/main" count="1332" uniqueCount="443">
  <si>
    <t>DNB</t>
  </si>
  <si>
    <t>Nome</t>
  </si>
  <si>
    <t>Matrícula</t>
  </si>
  <si>
    <t>Cargo</t>
  </si>
  <si>
    <t>DATA Início</t>
  </si>
  <si>
    <t>Origem</t>
  </si>
  <si>
    <t>DATA Fim</t>
  </si>
  <si>
    <t>Destino</t>
  </si>
  <si>
    <t>Meio de Transporte</t>
  </si>
  <si>
    <t>categoria da passagem aérea</t>
  </si>
  <si>
    <t>Total Passagens Aéreas</t>
  </si>
  <si>
    <t>Padrão de diária</t>
  </si>
  <si>
    <t>nº de diarias</t>
  </si>
  <si>
    <t>Total Diárias Pagas</t>
  </si>
  <si>
    <t>Total da Viagem (Diárias + Passagens)</t>
  </si>
  <si>
    <t>Tipo</t>
  </si>
  <si>
    <t>Mês</t>
  </si>
  <si>
    <t>Motivo da Viagem</t>
  </si>
  <si>
    <t>Observação</t>
  </si>
  <si>
    <t>DNBH</t>
  </si>
  <si>
    <t>JOSE EUSTAQUIO DA SILVA</t>
  </si>
  <si>
    <t>95.034-03</t>
  </si>
  <si>
    <t>PROFISSIONAL DE NAVEGAÇÃO AÉREO</t>
  </si>
  <si>
    <t>SBBH</t>
  </si>
  <si>
    <t>SP/São José Dos Campos</t>
  </si>
  <si>
    <t>Veículo Particular</t>
  </si>
  <si>
    <t>N.A</t>
  </si>
  <si>
    <t>Formação Profissional</t>
  </si>
  <si>
    <t>Participar do curso AIS001 - SUPERVISOR DE ORGÃO AIS em São José dos Campos/SP.</t>
  </si>
  <si>
    <t>SBCF</t>
  </si>
  <si>
    <t>RJ/Rio de Janeiro</t>
  </si>
  <si>
    <t>Aéreo</t>
  </si>
  <si>
    <t>ECONÔMICA</t>
  </si>
  <si>
    <t>Administrativa</t>
  </si>
  <si>
    <t>Programa de Simulação de Movimentos Aéreos (PROSIMA), para o evento G20, no CGNA (Rio de Janeiro/RJ).</t>
  </si>
  <si>
    <t>FERNANDO MARCOS GAZZINELLI LOBATO</t>
  </si>
  <si>
    <t>98.725-60</t>
  </si>
  <si>
    <t xml:space="preserve">PROFISSIONAL DE METEOROLOGIA </t>
  </si>
  <si>
    <t>MG/Uberaba</t>
  </si>
  <si>
    <t>Composição da escala de revezamento da EMS da DNUR (Uberaba/MG).</t>
  </si>
  <si>
    <t>GLAUCIO AMARIM DE SOUZA</t>
  </si>
  <si>
    <t>18.576-99</t>
  </si>
  <si>
    <t>PROFISSIONAL DE TRÁFEGO AÉREO</t>
  </si>
  <si>
    <t>MG/Lagoa Santa</t>
  </si>
  <si>
    <t>SEM PGTO</t>
  </si>
  <si>
    <t>Renovação do Certificado Médico Aeronáutico (CMA) para atendimento da ICA 63-15.</t>
  </si>
  <si>
    <t>DEMETRIUS RODRIGUES LIMA</t>
  </si>
  <si>
    <t>90.606-09</t>
  </si>
  <si>
    <t>FREDERICO MATTOS</t>
  </si>
  <si>
    <t>18.692-97</t>
  </si>
  <si>
    <t>DNBU</t>
  </si>
  <si>
    <t>ANA ZILDA RIBEIRO DE MATTOS</t>
  </si>
  <si>
    <t>98.014-93</t>
  </si>
  <si>
    <t>SBBU</t>
  </si>
  <si>
    <t>SP/São Paulo</t>
  </si>
  <si>
    <t>DNCP</t>
  </si>
  <si>
    <t>SERGIO MARCELINO DA SILVA</t>
  </si>
  <si>
    <t>94.731-85</t>
  </si>
  <si>
    <t>SBCP</t>
  </si>
  <si>
    <t>MOISES JOSE DA SILVA VIVEIROS</t>
  </si>
  <si>
    <t>90.581-98</t>
  </si>
  <si>
    <t>Terrestre</t>
  </si>
  <si>
    <t>PRISCILLA DE CARVALHO FILGUEIRAS</t>
  </si>
  <si>
    <t>12.087-45</t>
  </si>
  <si>
    <t>Retorno de emergência ao CEMAL.</t>
  </si>
  <si>
    <t>DNCZ</t>
  </si>
  <si>
    <t>ADALRENIO ENES DA SILVA</t>
  </si>
  <si>
    <t>98.586-48</t>
  </si>
  <si>
    <t>SBCZ</t>
  </si>
  <si>
    <t>DNDN</t>
  </si>
  <si>
    <t>ANA CARLA DE MATTOS DISARO</t>
  </si>
  <si>
    <t>41.710-39</t>
  </si>
  <si>
    <t>SBKP</t>
  </si>
  <si>
    <t>DAMIAO ESPINDOLA</t>
  </si>
  <si>
    <t>47.466-93</t>
  </si>
  <si>
    <t>SBDN</t>
  </si>
  <si>
    <t>CINTHIA MELQUIADES SANTOS LUZ</t>
  </si>
  <si>
    <t>18.463-13</t>
  </si>
  <si>
    <t>DIEGO MORAES PRESTES</t>
  </si>
  <si>
    <t>18.751-08</t>
  </si>
  <si>
    <t>DNGO</t>
  </si>
  <si>
    <t>JOSE ALEXANDRE DA SILVA NETO</t>
  </si>
  <si>
    <t>95.343-89</t>
  </si>
  <si>
    <t>SBGO</t>
  </si>
  <si>
    <t>DF/Brasília</t>
  </si>
  <si>
    <t>ALEXANDRE BARBOSA SHINKAWA</t>
  </si>
  <si>
    <t>18.505-23</t>
  </si>
  <si>
    <t>GYN</t>
  </si>
  <si>
    <t>BA/Porto Seguro</t>
  </si>
  <si>
    <t>Voo de cabine na companhia aérea AZUL trechos SBGO-SBPS-SBGO.</t>
  </si>
  <si>
    <t>DNGR</t>
  </si>
  <si>
    <t>PAULO GEORGE JACOME DE CAMPOS JUNIOR</t>
  </si>
  <si>
    <t>13.220-64</t>
  </si>
  <si>
    <t>SBGR</t>
  </si>
  <si>
    <t>Partcipar do Programa de Simulação de movimentos Aéreos (PROSIMA), que consite em treinamento que permitirá antecipação e o planejamento estratégico das operações, além de facilitar a tomada de decisões para garantir a fluidez e segurança das operações durante o evento do G20.</t>
  </si>
  <si>
    <t>MARCELO ROSIN CITRANGULO</t>
  </si>
  <si>
    <t>41.557-21</t>
  </si>
  <si>
    <t>Participar de reunião na SDTE, onde será apresentado o novo sistema PSA WEB.</t>
  </si>
  <si>
    <t>Missão na empresa GM em São José dos Campos-SP- Participar da 11ª edição do evento IBM MAXIMO EXPERIENCE - IT CONSOL USER GROUP BRASIL 2024.</t>
  </si>
  <si>
    <t>GILBERTO ARAUJO DE MEDEIROS</t>
  </si>
  <si>
    <t>95.388-67</t>
  </si>
  <si>
    <t>PROFISSIONAL DE ENGENHARIA  E MANUTENÇÃO</t>
  </si>
  <si>
    <t>BA/Ilhéus</t>
  </si>
  <si>
    <t>Substituição do equipamento barômetro na DNB sb SBIL (Ilhéus/BA)</t>
  </si>
  <si>
    <t>LESLIE ALVES DE ANDRADE JUNIOR</t>
  </si>
  <si>
    <t>47.489-81</t>
  </si>
  <si>
    <t>PROFISSIONAL DE SERVIÇOS AÉROPORTUARIOS</t>
  </si>
  <si>
    <t>Veículo Empresa</t>
  </si>
  <si>
    <t>Retirar material para central nacional de calibração em SBRJ para DNB em SBGR (Guarulhos/SP).</t>
  </si>
  <si>
    <t>ROBERTO EDUARDO CANDIDO DA CRUZ</t>
  </si>
  <si>
    <t>96.388-62</t>
  </si>
  <si>
    <t>MG/Confins</t>
  </si>
  <si>
    <t>Voo de cabine na companhia aérea AZUL trechos SBGR-SBCF-SBGR.</t>
  </si>
  <si>
    <t>SP/Campinas</t>
  </si>
  <si>
    <t>Apoio para o translado do técnico de Campinas/SP para instalação de no-break na DNB em SBBU (Baurú/SP).</t>
  </si>
  <si>
    <t>DNHT</t>
  </si>
  <si>
    <t>DARIO AUGUSTO MENDES CABRAL</t>
  </si>
  <si>
    <t>18.719-04</t>
  </si>
  <si>
    <t>SBHT</t>
  </si>
  <si>
    <t>PA/Belém</t>
  </si>
  <si>
    <t>DNIH</t>
  </si>
  <si>
    <t>MOISES SOUSA SANTOS</t>
  </si>
  <si>
    <t>18.723-13</t>
  </si>
  <si>
    <t>SBIH</t>
  </si>
  <si>
    <t>AM/Manaus</t>
  </si>
  <si>
    <t>DNIL</t>
  </si>
  <si>
    <t>GABRIEL SOARES PINHEIRO FILHO</t>
  </si>
  <si>
    <t>95.350-92</t>
  </si>
  <si>
    <t>SBIL</t>
  </si>
  <si>
    <t>DNIZ</t>
  </si>
  <si>
    <t>ANICETO JOZIEL RABELO GOMES ANDRADE</t>
  </si>
  <si>
    <t>13.155-49</t>
  </si>
  <si>
    <t>SBIZ</t>
  </si>
  <si>
    <t>Aéreo/Terrestre</t>
  </si>
  <si>
    <t>Participar do curso TMM002 - MANUTENÇÃO DE ESTAÇÃO METEOROLOGICA DE SUPERFICIE DO SISCEAB, em São José dos Campos/SP.</t>
  </si>
  <si>
    <t>ANA CAROLINA DE LIMA DAMASCENO</t>
  </si>
  <si>
    <t>13.839-19</t>
  </si>
  <si>
    <t>DNJP</t>
  </si>
  <si>
    <t>LOURIVAL FERREIRA NEVES NETO</t>
  </si>
  <si>
    <t>94.066-94</t>
  </si>
  <si>
    <t>SBJP</t>
  </si>
  <si>
    <t>AP/Macapá</t>
  </si>
  <si>
    <t>Prorrogação de viagem para cobertura operacional, devido à degradação intempestiva do efetivo PMET da DNMQ (Ref. EMAIL/031024/Eliane Melo Marin).</t>
  </si>
  <si>
    <t>DNJR</t>
  </si>
  <si>
    <t>IVAN MUNIZ VIEIRA DO NASCIMENTO</t>
  </si>
  <si>
    <t>18.489-94</t>
  </si>
  <si>
    <t>SBJR</t>
  </si>
  <si>
    <t>RJ/Macaé</t>
  </si>
  <si>
    <t>Folga Agrupada conforme  NN GPE Nº 01/2021, ART.20 - INCISO IV.</t>
  </si>
  <si>
    <t>DNJU</t>
  </si>
  <si>
    <t>LILIANI CARTONILHO DE OLIVEIRA</t>
  </si>
  <si>
    <t>98.390-65</t>
  </si>
  <si>
    <t>SBJU</t>
  </si>
  <si>
    <t>Inspeção de saúde inicial devido envolvimento em acidente aeronáutico.</t>
  </si>
  <si>
    <t>DNJV</t>
  </si>
  <si>
    <t>GEISON ALVES FARIAS</t>
  </si>
  <si>
    <t>97.549-59</t>
  </si>
  <si>
    <t>SBJV</t>
  </si>
  <si>
    <t>Participar do curso TMM002- MANUTENÇÃO DE ESTAÇÃO METEOROLÓGICA DE SUPERFICIE DO SISCEAB.</t>
  </si>
  <si>
    <t xml:space="preserve"> PROFISSIONAL DE ENGENHARIA E MANUTENÇÃO </t>
  </si>
  <si>
    <t>SC/Navegantes</t>
  </si>
  <si>
    <t>Acompanhar missão do CINDACTA II -Homologação da Torre Anemométrica de Contingência (TAC - Sítio Secundário - KIT Solar).</t>
  </si>
  <si>
    <t>DNKG</t>
  </si>
  <si>
    <t>RENAN CANABRAVA E SOUZA</t>
  </si>
  <si>
    <t>94.730-87</t>
  </si>
  <si>
    <t>SBKG</t>
  </si>
  <si>
    <t>PE/Recife</t>
  </si>
  <si>
    <t>DNKP</t>
  </si>
  <si>
    <t>EDUARDO DAHER</t>
  </si>
  <si>
    <t>47.311-23</t>
  </si>
  <si>
    <t>ENCARREGADO</t>
  </si>
  <si>
    <t>BAUER CAPELOSI JUNIOR</t>
  </si>
  <si>
    <t>98.734-59</t>
  </si>
  <si>
    <t xml:space="preserve">COORDENADOR </t>
  </si>
  <si>
    <t>KERMIT JUNIOR DA SILVA</t>
  </si>
  <si>
    <t>18.819-99</t>
  </si>
  <si>
    <t>ABIATTAR FERNANDO DE SOUZA</t>
  </si>
  <si>
    <t>13.281-44</t>
  </si>
  <si>
    <t>JORDANA BARRETO GONCALVES</t>
  </si>
  <si>
    <t>98.451-71</t>
  </si>
  <si>
    <t>JOSE ROBERTO LASALVIA JUNIOR</t>
  </si>
  <si>
    <t>41.767-10</t>
  </si>
  <si>
    <t>Participar, como aluno, do curso AIS001-SUPERVISOR DE ÓRGÃO AIS.</t>
  </si>
  <si>
    <t>GENICLAUDIO CORDEIRO DOS SANTOS</t>
  </si>
  <si>
    <t>99.864-41</t>
  </si>
  <si>
    <t>Participar de reunião no subdepartamento técnico do DECEA (Rio de Janeiro/RJ) sobre o sistema PSNA WEB.</t>
  </si>
  <si>
    <t>EDUARDO CABRERA JUNIOR</t>
  </si>
  <si>
    <t>96.407-84</t>
  </si>
  <si>
    <t>PEDRO YUKIO SATO</t>
  </si>
  <si>
    <t>99.817-50</t>
  </si>
  <si>
    <t>Atuar no restabelecimento da EMS-UR e de um nobreak.</t>
  </si>
  <si>
    <t>MARCO AURELIO DE CARVALHO</t>
  </si>
  <si>
    <t>63.791-90</t>
  </si>
  <si>
    <t>Transporte e retirada de equipamentos para a calibração da EMS-SH95 de SBKP</t>
  </si>
  <si>
    <t>RENATA MOTA DA ROSA LISBOA</t>
  </si>
  <si>
    <t>13.856-19</t>
  </si>
  <si>
    <t>BA/Salvador</t>
  </si>
  <si>
    <t>Participar da missão de voo de cabine e preencher os relatórios correlatos, conforme MPP SNA Nº 12-2024.</t>
  </si>
  <si>
    <t>SP/Bauru</t>
  </si>
  <si>
    <t>Maanutenção do grupo gerador (GRUGER NDB).</t>
  </si>
  <si>
    <t>DNLO</t>
  </si>
  <si>
    <t>HALECYO DE SOUSA SILVA</t>
  </si>
  <si>
    <t>17.099-13</t>
  </si>
  <si>
    <t>SBLO</t>
  </si>
  <si>
    <t>BRUNO CESAR RIBEIRO DOS ANJOS</t>
  </si>
  <si>
    <t>18.472-12</t>
  </si>
  <si>
    <t>JOSE LUCENA FERRO JUNIOR</t>
  </si>
  <si>
    <t>41.963-10</t>
  </si>
  <si>
    <t>EVANER CEZAR TOLARDO</t>
  </si>
  <si>
    <t>41.993-01</t>
  </si>
  <si>
    <t>Atraso do voo devido cond. met.</t>
  </si>
  <si>
    <t>ROSEMAIRY CRISTINA STOCCO DE SOUZA</t>
  </si>
  <si>
    <t>96.364-76</t>
  </si>
  <si>
    <t>THIAGO SANTOS ALBUQUERQUE</t>
  </si>
  <si>
    <t>18.077-18</t>
  </si>
  <si>
    <t>Participar do curso PAELS 2024 conforme convocação da DAPE.</t>
  </si>
  <si>
    <t>VAGNER GOMES VENANCIO</t>
  </si>
  <si>
    <t>95.353-86</t>
  </si>
  <si>
    <t>WAGNER FUCHS</t>
  </si>
  <si>
    <t>13.288-30</t>
  </si>
  <si>
    <t>JONATHAN ALESSANDRO VARELA</t>
  </si>
  <si>
    <t>15.808-20</t>
  </si>
  <si>
    <t>ADENILTON FRANCISCO DOS SANTOS</t>
  </si>
  <si>
    <t>47.124-22</t>
  </si>
  <si>
    <t>ANDERSON ROSS</t>
  </si>
  <si>
    <t>95.552-80</t>
  </si>
  <si>
    <t>ANA MARIA ALMEIDA TELES</t>
  </si>
  <si>
    <t>47.106-24</t>
  </si>
  <si>
    <t>Pass. remarcada pela cia aérea para 19/10.</t>
  </si>
  <si>
    <t>RAFAEL RODRIGUES LUZ</t>
  </si>
  <si>
    <t>96.366-72</t>
  </si>
  <si>
    <t>ANGELICA MENDES DE SOUZA</t>
  </si>
  <si>
    <t>14.750-30</t>
  </si>
  <si>
    <t>LUCIANA CACHETA DA SILVA</t>
  </si>
  <si>
    <t>18.756-97</t>
  </si>
  <si>
    <t>DNMA</t>
  </si>
  <si>
    <t>NIVALDO ALMEIDA DE LIMA JUNIOR</t>
  </si>
  <si>
    <t>18.702-21</t>
  </si>
  <si>
    <t>SBMA</t>
  </si>
  <si>
    <t>DNME</t>
  </si>
  <si>
    <t>WILSON PASSAGLIA JUNIOR</t>
  </si>
  <si>
    <t>97.413-84</t>
  </si>
  <si>
    <t>SBME</t>
  </si>
  <si>
    <t>RODRIGO FRAIZ</t>
  </si>
  <si>
    <t>18.761-05</t>
  </si>
  <si>
    <t>DEBORAH MORAES TAVARES DE OLIVEIRA</t>
  </si>
  <si>
    <t>16.180-35</t>
  </si>
  <si>
    <t>Participar do PAELS 2024 como auxilar de BDS (São José dos Campos/SP).</t>
  </si>
  <si>
    <t>ELLINE ALVES RODRIGUES</t>
  </si>
  <si>
    <t>18.759-91</t>
  </si>
  <si>
    <t>Participar do PAELS 2024 como piloto (São José dos Campos/SP).</t>
  </si>
  <si>
    <t>WESLEY ABRANTES DE ALCANTARA</t>
  </si>
  <si>
    <t>18.808-05</t>
  </si>
  <si>
    <t>Participar do PAELS 2024 como aluno (São José dos Campos/SP)</t>
  </si>
  <si>
    <t>JUAREZ KALIM SALOMAO JUNIOR</t>
  </si>
  <si>
    <t>47.006-28</t>
  </si>
  <si>
    <t>CLAUDIO MARCIO BATISTA DA SILVA</t>
  </si>
  <si>
    <t>95.596-60</t>
  </si>
  <si>
    <t>VITOR PEREIRA CORREA</t>
  </si>
  <si>
    <t>18.738-99</t>
  </si>
  <si>
    <t>ESTEVAO LOPES PESSANHA</t>
  </si>
  <si>
    <t>18.806-09</t>
  </si>
  <si>
    <t>Participar do PAELS 2024 como instrutor (São José dos Campos/SP).</t>
  </si>
  <si>
    <t>CAROLINE LOURENCO DA COSTA</t>
  </si>
  <si>
    <t>18.811-16</t>
  </si>
  <si>
    <t>HENRIQUE RODRIGUES MARTINS</t>
  </si>
  <si>
    <t>16.177-24</t>
  </si>
  <si>
    <t>Auxiliar na realização do PAELS 2024.</t>
  </si>
  <si>
    <t>RODRIGO VALE DE SOUZA LEAO</t>
  </si>
  <si>
    <t>13.834-29</t>
  </si>
  <si>
    <t>SERVIÇOS DE INFORMAÇÕES AERONÁTICAS</t>
  </si>
  <si>
    <t>BRENO LESSA LADEIRA</t>
  </si>
  <si>
    <t>18.813-12</t>
  </si>
  <si>
    <t>CLAUDIA REGINA FRANCISCO DA SILVA</t>
  </si>
  <si>
    <t>97.369-61</t>
  </si>
  <si>
    <t>KALLEU TEIXEIRA CARNAVAL</t>
  </si>
  <si>
    <t>18.812-14</t>
  </si>
  <si>
    <t>LEO JAIME AZEREDO DE MENDONCA</t>
  </si>
  <si>
    <t>18.805-11</t>
  </si>
  <si>
    <t>MANOEL BARBOSA DA SILVA</t>
  </si>
  <si>
    <t>90.520-19</t>
  </si>
  <si>
    <t>DNMK</t>
  </si>
  <si>
    <t>WELIO BARBOSA DOS SANTOS</t>
  </si>
  <si>
    <t>90.986-72</t>
  </si>
  <si>
    <t>SBMK</t>
  </si>
  <si>
    <t>DNMQ</t>
  </si>
  <si>
    <t>ANGELINE PANTOJA DE ALBUQUERQUE</t>
  </si>
  <si>
    <t>18.763-01</t>
  </si>
  <si>
    <t>SBMQ</t>
  </si>
  <si>
    <t>DNNF</t>
  </si>
  <si>
    <t>JAIRO JORGE DAS NEVES</t>
  </si>
  <si>
    <t>41.699-01</t>
  </si>
  <si>
    <t>SBNF</t>
  </si>
  <si>
    <t>KELEN LUZIA CEMIN</t>
  </si>
  <si>
    <t>16.994-91</t>
  </si>
  <si>
    <t>DNPJ</t>
  </si>
  <si>
    <t>RUITER SOARES GOMES</t>
  </si>
  <si>
    <t>17.102-50</t>
  </si>
  <si>
    <t>SBPJ</t>
  </si>
  <si>
    <t>ARTHUR ALENCAR DE ALMEIDA</t>
  </si>
  <si>
    <t>18.733-10</t>
  </si>
  <si>
    <t>JOSE MARIA DE CARVALHO</t>
  </si>
  <si>
    <t>99.572-54</t>
  </si>
  <si>
    <t>GO/Alto Paraíso de Goiás</t>
  </si>
  <si>
    <t>Visita técnica nas ENB's dos DME GURUPI/TO E ALTO PARAÍSO DE GOIÁS/GO.Atender cronograma de manutenção da DSLO.</t>
  </si>
  <si>
    <t>WALLACE CESAR NOGUEIRA</t>
  </si>
  <si>
    <t>95.365-79</t>
  </si>
  <si>
    <t>MAURO RENATO DE OLIVEIRA JUNIOR</t>
  </si>
  <si>
    <t>17.438-17</t>
  </si>
  <si>
    <t>VALESKA DE ALBUQUERQUE BRASIL</t>
  </si>
  <si>
    <t>95.364-81</t>
  </si>
  <si>
    <t>DNPK</t>
  </si>
  <si>
    <t>ROGE ASSIS LIMA</t>
  </si>
  <si>
    <t>90.630-12</t>
  </si>
  <si>
    <t>SBPK</t>
  </si>
  <si>
    <t>RS/Canoas</t>
  </si>
  <si>
    <t>DNRJ</t>
  </si>
  <si>
    <t>FLAVIO DE SOUZA BRITO</t>
  </si>
  <si>
    <t>15.813-27</t>
  </si>
  <si>
    <t>SBRJ</t>
  </si>
  <si>
    <t>Voo de cabine na companhia aérea AZUL trechos SBRJ-SBSP-SBRJ.</t>
  </si>
  <si>
    <t>DNRP</t>
  </si>
  <si>
    <t>GUSTAVO GANZERLI FORTES</t>
  </si>
  <si>
    <t>18.829-96</t>
  </si>
  <si>
    <t>SBRP</t>
  </si>
  <si>
    <t>ANDRE SARTORI ALVIM</t>
  </si>
  <si>
    <t>18.465-09</t>
  </si>
  <si>
    <t>ALBERGIO ALVES RIBEIRO FILHO</t>
  </si>
  <si>
    <t>47.282-04</t>
  </si>
  <si>
    <t>Retirar equipamentos (barômetros) calibrados em laboratório - DNGR.</t>
  </si>
  <si>
    <t>DNSN</t>
  </si>
  <si>
    <t>SEBASTIAO SERGIO AZEVEDO LOPES</t>
  </si>
  <si>
    <t>41.698-03</t>
  </si>
  <si>
    <t>SBSN</t>
  </si>
  <si>
    <t>DNTE</t>
  </si>
  <si>
    <t>AFRANIO LEITE PAIVA JUNIOR</t>
  </si>
  <si>
    <t>12.749-25</t>
  </si>
  <si>
    <t>SBTE</t>
  </si>
  <si>
    <t>Participar do Curso de Prevenção de Acidentes Aeronáuticos-CGPAA 2024-2.</t>
  </si>
  <si>
    <t>DNTF</t>
  </si>
  <si>
    <t>ALINE DALGISA MOTA DOS SANTOS</t>
  </si>
  <si>
    <t>98.409-70</t>
  </si>
  <si>
    <t>SBTF</t>
  </si>
  <si>
    <t>Participar da fase presencial no Curso CGPAA 2-2024 - CENIPA em Brasília/DF.</t>
  </si>
  <si>
    <t>DNUL</t>
  </si>
  <si>
    <t>LEANDRO GOMES BORGES</t>
  </si>
  <si>
    <t>18.456-10</t>
  </si>
  <si>
    <t>SBUL</t>
  </si>
  <si>
    <t>ROBSON LUIS LOPES DOS SANTOS</t>
  </si>
  <si>
    <t>90.601-19</t>
  </si>
  <si>
    <t>LUCIANO FERREIRA DA SILVA</t>
  </si>
  <si>
    <t>13.668-20</t>
  </si>
  <si>
    <t xml:space="preserve">TÉCNICO </t>
  </si>
  <si>
    <t>Apoiar o técnico Pedro Yukio Sato para realizar missão em Uberaba/MG.</t>
  </si>
  <si>
    <t xml:space="preserve">PROFISSIONAL DE ENGENHARIA E MANUTENÇÃO </t>
  </si>
  <si>
    <t>Apoio técnico para restabelecimento do No-Break da EMS-2 da DNB em SBUR (Uberaba/MG).</t>
  </si>
  <si>
    <t>TÉCNO</t>
  </si>
  <si>
    <t>Apoiar o técnico Pedro Yukio no restabelecimento da EMS-UR e de um nobreak.</t>
  </si>
  <si>
    <t>TÉCNICO</t>
  </si>
  <si>
    <t>Acompanhar a instalação do nobreak para os sistemas da TWR-UR.</t>
  </si>
  <si>
    <t>DNUR</t>
  </si>
  <si>
    <t>ROBERVAL BIANCHI</t>
  </si>
  <si>
    <t>41.512-43</t>
  </si>
  <si>
    <t>SBUR</t>
  </si>
  <si>
    <t>ATHILA HUMBERTO SEABRA</t>
  </si>
  <si>
    <t>18.817-04</t>
  </si>
  <si>
    <t>DNVT</t>
  </si>
  <si>
    <t>DIEGO CARLOS DELMONTE</t>
  </si>
  <si>
    <t>97.978-36</t>
  </si>
  <si>
    <t>SBVT</t>
  </si>
  <si>
    <t>RODRYGO ALVES DA ROCHA</t>
  </si>
  <si>
    <t>13.348-38</t>
  </si>
  <si>
    <t>GUILHERME OLIVEIRA MARTINS</t>
  </si>
  <si>
    <t>18.795-87</t>
  </si>
  <si>
    <t>DIEGO DE JESUS MEDEIROS</t>
  </si>
  <si>
    <t>13.347-40</t>
  </si>
  <si>
    <t>NATALIA CEREJA BRABO</t>
  </si>
  <si>
    <t>13.014-67</t>
  </si>
  <si>
    <t>WAGNER PINHEIRO DE CARVALHO JUNIOR</t>
  </si>
  <si>
    <t>18.796-85</t>
  </si>
  <si>
    <t>TIAGO DUTRA BRITTES</t>
  </si>
  <si>
    <t>16.528-21</t>
  </si>
  <si>
    <t>Voo de cabine na companhia aérea AZUL trechos SBVT-SBKP-SBVT.</t>
  </si>
  <si>
    <t>SEDE</t>
  </si>
  <si>
    <t>EMERSON SALVADOR</t>
  </si>
  <si>
    <t>19.148-14</t>
  </si>
  <si>
    <t>ENGENHEIRO ELETRECISTA</t>
  </si>
  <si>
    <t>PB/João Pessoa</t>
  </si>
  <si>
    <t>Levantamento e avaliação do SPDA da DNB em SBPB (João Pessoa/PB)</t>
  </si>
  <si>
    <t>VICTOR CESAR MONTEIRO LIMA</t>
  </si>
  <si>
    <t>19.069-12</t>
  </si>
  <si>
    <t>COORDENADOR C3</t>
  </si>
  <si>
    <t>SUSY DE SOUZA COGO LYRA</t>
  </si>
  <si>
    <t>97.721-73</t>
  </si>
  <si>
    <t>PSICÓLOGA AS-I</t>
  </si>
  <si>
    <t>Atendimento ao previsto no MGSO e Guia de Fator Humano da Nav Brasil.</t>
  </si>
  <si>
    <t>LUCIANA DA COSTA LEAL</t>
  </si>
  <si>
    <t>14.649-19</t>
  </si>
  <si>
    <t>PSICÓLOGA AI-S</t>
  </si>
  <si>
    <t>SBRF</t>
  </si>
  <si>
    <t>ANGELINA SAURA</t>
  </si>
  <si>
    <t>95.179-76</t>
  </si>
  <si>
    <t>MG/Uberlândia</t>
  </si>
  <si>
    <t>THAIS GIL MENEZES</t>
  </si>
  <si>
    <t>18.988-76</t>
  </si>
  <si>
    <t>COORDENADORA</t>
  </si>
  <si>
    <t>45º Congresso Brasileiro de Previdencia Privada em São Paulo/SP.</t>
  </si>
  <si>
    <t>MAKSON ROCHA LIMA</t>
  </si>
  <si>
    <t>14.015-60</t>
  </si>
  <si>
    <t>GERENTE</t>
  </si>
  <si>
    <t xml:space="preserve"> SBRJ - SDU</t>
  </si>
  <si>
    <t>Reunião com o efetivo da DNB em Uberaba/MG.</t>
  </si>
  <si>
    <t>ROBERTA ORTMAN CHARALLO</t>
  </si>
  <si>
    <t>17.572-13</t>
  </si>
  <si>
    <t>SBRJ - SDU</t>
  </si>
  <si>
    <t>PAULA DE CASTRO RODRIGUES JORDAO</t>
  </si>
  <si>
    <t>98.668-46</t>
  </si>
  <si>
    <t>Reunião com o efetivo da DNB em Uberaba/MG para prestar esclarecimentos quanto ao planejamento da NAV Brasil para aquela localidade.</t>
  </si>
  <si>
    <t>MAURICIO BEZERRA DA SILVA</t>
  </si>
  <si>
    <t>19.134-27</t>
  </si>
  <si>
    <t>ENGENHEIRO DE SEGURANÇA DO TRABALHO</t>
  </si>
  <si>
    <t>RJ/Campos Dos Goytacazes</t>
  </si>
  <si>
    <t>Avaliação de agentes ambientais (ruído e querosene) na DNB em SBCP, conforme determinação do Ministério Público do Trabalho de Campos/RJ.</t>
  </si>
  <si>
    <t>EMANUEL BARBOSA COSTA RIBEIRO</t>
  </si>
  <si>
    <t>97.346-73</t>
  </si>
  <si>
    <t>MEMBRO REPRESENTANTE  DOS EMPREGADOS NO CONSELHO DE ADMINISTRAÇÃO</t>
  </si>
  <si>
    <t>JPA</t>
  </si>
  <si>
    <t>MAX</t>
  </si>
  <si>
    <t>Reunião do Conselho de Administração na Sede da empresa no Rio de Janeiro/RJ.</t>
  </si>
  <si>
    <t>BRAULIO MENDONCA MENESES</t>
  </si>
  <si>
    <t>19.062-26</t>
  </si>
  <si>
    <t>CONSELHEIRO DO CONSELHO DE ADMINISTRAÇÃO</t>
  </si>
  <si>
    <t>REC</t>
  </si>
  <si>
    <t>MAIS AZUL</t>
  </si>
  <si>
    <t>LUIZ HENRIQUE POCHYLY DA COSTA</t>
  </si>
  <si>
    <t>19.117-27</t>
  </si>
  <si>
    <t>MEMBRO DO CONSELHO DE ADMINISTRAÇÃO</t>
  </si>
  <si>
    <t>BSB</t>
  </si>
  <si>
    <t>JORGE LUIZ DE SIMAS VEIGA</t>
  </si>
  <si>
    <t>90.398-89</t>
  </si>
  <si>
    <t>TÉCNICO EM ELTROTÉCNICA</t>
  </si>
  <si>
    <t>ADM</t>
  </si>
  <si>
    <t>Manutenção corretiva para restabelecimento das informações de temperatura e umidade na DNB em SBJR (Jacarepaguá/RJ)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</si>
</sst>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0" xfId="0" applyFont="1"/>
    <xf numFmtId="4" fontId="3" fillId="0" borderId="1" xfId="1" applyNumberFormat="1" applyFont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4" fontId="3" fillId="0" borderId="3" xfId="1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33" totalsRowShown="0" headerRowDxfId="22" dataDxfId="21" tableBorderDxfId="20">
  <autoFilter ref="A1:S133" xr:uid="{A9405476-C170-45A9-BA68-5AA697D1ABD2}"/>
  <sortState xmlns:xlrd2="http://schemas.microsoft.com/office/spreadsheetml/2017/richdata2" ref="A2:S132">
    <sortCondition ref="A2:A132"/>
  </sortState>
  <tableColumns count="19">
    <tableColumn id="1" xr3:uid="{07EF72C9-6CE4-4FD2-A3A6-A7004D6B160C}" name="DNB" dataDxfId="19"/>
    <tableColumn id="2" xr3:uid="{3832C4B7-4473-4471-A6B9-E102B073E900}" name="Nome" dataDxfId="18"/>
    <tableColumn id="15" xr3:uid="{C1BE2E8F-CE1B-41A8-A5EB-6C7AA5C18F0B}" name="Matrícula" dataDxfId="17"/>
    <tableColumn id="18" xr3:uid="{F179BCFB-2E6A-40DF-9797-425FC02CFAA4}" name="Cargo" dataDxfId="16"/>
    <tableColumn id="3" xr3:uid="{567D362C-A5C5-4A7C-B5F1-014CE068561D}" name="DATA Início" dataDxfId="15"/>
    <tableColumn id="19" xr3:uid="{CE290806-3C9D-48C7-9EA6-B4FFD779F976}" name="Origem" dataDxfId="14"/>
    <tableColumn id="4" xr3:uid="{0DB5BCA2-25ED-4BB1-8B23-B66AE375068F}" name="DATA Fim" dataDxfId="13"/>
    <tableColumn id="13" xr3:uid="{1D316CAA-7BC3-4F6E-A0D4-729913797A04}" name="Destino" dataDxfId="12"/>
    <tableColumn id="14" xr3:uid="{3AD579B3-DAA5-4AAC-9C27-DD41F98B0287}" name="Meio de Transporte" dataDxfId="11"/>
    <tableColumn id="20" xr3:uid="{E9EE0A1C-AE6A-46AA-A64C-C23A043FC770}" name="categoria da passagem aérea" dataDxfId="10"/>
    <tableColumn id="16" xr3:uid="{C0F1580B-B9DF-4AAE-8F24-B8292755100E}" name="Total Passagens Aéreas" dataDxfId="9" dataCellStyle="Vírgula"/>
    <tableColumn id="5" xr3:uid="{260CCBF7-3C23-4C17-9CA0-985FF5A24167}" name="Padrão de diária" dataDxfId="8" dataCellStyle="Vírgula"/>
    <tableColumn id="6" xr3:uid="{53CD83FE-4959-441D-AD99-C73A60D5EB2F}" name="nº de diarias" dataDxfId="7"/>
    <tableColumn id="7" xr3:uid="{A66D235A-E102-4DDF-B9E1-B5136B829B61}" name="Total Diárias Pagas" dataDxfId="6" dataCellStyle="Vírgula">
      <calculatedColumnFormula>IFERROR(IF(M2=0,0,L2*M2),0)</calculatedColumnFormula>
    </tableColumn>
    <tableColumn id="17" xr3:uid="{44AAE461-FE97-4C2C-AD05-0D871EA2800D}" name="Total da Viagem (Diárias + Passagens)" dataDxfId="5" dataCellStyle="Vírgula">
      <calculatedColumnFormula>IFERROR(IF(Tabela13[[#This Row],[Total Passagens Aéreas]]+Tabela13[[#This Row],[Total Diárias Pagas]]=0,0,Tabela13[[#This Row],[Total Passagens Aéreas]]+Tabela13[[#This Row],[Total Diárias Pagas]]),0)</calculatedColumnFormula>
    </tableColumn>
    <tableColumn id="8" xr3:uid="{DB47C520-9D47-447C-8B1A-4E55EAFA8730}" name="Tipo" dataDxfId="4"/>
    <tableColumn id="9" xr3:uid="{DB0DD9BD-D997-43C8-9B81-586945ACCE61}" name="Mês" dataDxfId="3">
      <calculatedColumnFormula>IF(Tabela13[[#This Row],[DATA Início]]="","",MONTH(Tabela13[[#This Row],[DATA Início]])&amp;"/"&amp;YEAR(Tabela13[[#This Row],[DATA 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V133"/>
  <sheetViews>
    <sheetView showGridLines="0" tabSelected="1" zoomScale="110" zoomScaleNormal="110" workbookViewId="0">
      <pane ySplit="1" topLeftCell="A2" activePane="bottomLeft" state="frozen"/>
      <selection pane="bottomLeft" activeCell="O131" sqref="O131"/>
    </sheetView>
  </sheetViews>
  <sheetFormatPr defaultColWidth="0" defaultRowHeight="15.95" customHeight="1" zeroHeight="1" x14ac:dyDescent="0.25"/>
  <cols>
    <col min="1" max="1" width="7" style="1" customWidth="1"/>
    <col min="2" max="2" width="40" style="9" bestFit="1" customWidth="1"/>
    <col min="3" max="3" width="13.28515625" style="9" customWidth="1"/>
    <col min="4" max="4" width="34.5703125" style="9" bestFit="1" customWidth="1"/>
    <col min="5" max="5" width="9.85546875" style="15" bestFit="1" customWidth="1"/>
    <col min="6" max="6" width="9.85546875" style="15" customWidth="1"/>
    <col min="7" max="7" width="9.85546875" style="15" bestFit="1" customWidth="1"/>
    <col min="8" max="8" width="25.140625" style="15" customWidth="1"/>
    <col min="9" max="10" width="22" style="15" customWidth="1"/>
    <col min="11" max="11" width="12.7109375" style="34" customWidth="1"/>
    <col min="12" max="12" width="10.7109375" style="35" customWidth="1"/>
    <col min="13" max="13" width="14.28515625" style="16" customWidth="1"/>
    <col min="14" max="14" width="12.7109375" style="41" customWidth="1"/>
    <col min="15" max="15" width="15.7109375" style="42" customWidth="1"/>
    <col min="16" max="16" width="20.7109375" style="9" bestFit="1" customWidth="1"/>
    <col min="17" max="17" width="9.140625" style="17" customWidth="1"/>
    <col min="18" max="18" width="136.140625" style="9" bestFit="1" customWidth="1"/>
    <col min="19" max="19" width="38.28515625" style="13" bestFit="1" customWidth="1"/>
    <col min="20" max="22" width="0" style="9" hidden="1" customWidth="1"/>
    <col min="23" max="16384" width="9.140625" style="9" hidden="1"/>
  </cols>
  <sheetData>
    <row r="1" spans="1:19" s="18" customFormat="1" ht="40.5" x14ac:dyDescent="0.25">
      <c r="A1" s="21" t="s">
        <v>0</v>
      </c>
      <c r="B1" s="22" t="s">
        <v>1</v>
      </c>
      <c r="C1" s="43" t="s">
        <v>2</v>
      </c>
      <c r="D1" s="4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7" t="s">
        <v>10</v>
      </c>
      <c r="L1" s="27" t="s">
        <v>11</v>
      </c>
      <c r="M1" s="24" t="s">
        <v>12</v>
      </c>
      <c r="N1" s="36" t="s">
        <v>13</v>
      </c>
      <c r="O1" s="37" t="s">
        <v>14</v>
      </c>
      <c r="P1" s="22" t="s">
        <v>15</v>
      </c>
      <c r="Q1" s="22" t="s">
        <v>16</v>
      </c>
      <c r="R1" s="25" t="s">
        <v>17</v>
      </c>
      <c r="S1" s="21" t="s">
        <v>18</v>
      </c>
    </row>
    <row r="2" spans="1:19" ht="15.95" customHeight="1" x14ac:dyDescent="0.25">
      <c r="A2" s="2" t="s">
        <v>19</v>
      </c>
      <c r="B2" s="3" t="s">
        <v>20</v>
      </c>
      <c r="C2" s="7" t="s">
        <v>21</v>
      </c>
      <c r="D2" s="3" t="s">
        <v>22</v>
      </c>
      <c r="E2" s="4">
        <v>45578</v>
      </c>
      <c r="F2" s="4" t="s">
        <v>23</v>
      </c>
      <c r="G2" s="4">
        <v>45590.5</v>
      </c>
      <c r="H2" s="4" t="s">
        <v>24</v>
      </c>
      <c r="I2" s="4" t="s">
        <v>25</v>
      </c>
      <c r="J2" s="4" t="s">
        <v>26</v>
      </c>
      <c r="K2" s="28">
        <v>0</v>
      </c>
      <c r="L2" s="29">
        <v>345</v>
      </c>
      <c r="M2" s="5">
        <v>12.5</v>
      </c>
      <c r="N2" s="38">
        <f t="shared" ref="N2:N33" si="0">IFERROR(IF(M2=0,0,L2*M2),0)</f>
        <v>4312.5</v>
      </c>
      <c r="O2" s="49">
        <f>IFERROR(IF(Tabela13[[#This Row],[Total Passagens Aéreas]]+Tabela13[[#This Row],[Total Diárias Pagas]]=0,0,Tabela13[[#This Row],[Total Passagens Aéreas]]+Tabela13[[#This Row],[Total Diárias Pagas]]),0)</f>
        <v>4312.5</v>
      </c>
      <c r="P2" s="3" t="s">
        <v>27</v>
      </c>
      <c r="Q2" s="6" t="str">
        <f>IF(Tabela13[[#This Row],[DATA Início]]="","",MONTH(Tabela13[[#This Row],[DATA Início]])&amp;"/"&amp;YEAR(Tabela13[[#This Row],[DATA Início]]))</f>
        <v>10/2024</v>
      </c>
      <c r="R2" s="3" t="s">
        <v>28</v>
      </c>
      <c r="S2" s="8"/>
    </row>
    <row r="3" spans="1:19" ht="15.95" customHeight="1" x14ac:dyDescent="0.25">
      <c r="A3" s="2" t="s">
        <v>19</v>
      </c>
      <c r="B3" s="3" t="s">
        <v>20</v>
      </c>
      <c r="C3" s="7" t="s">
        <v>21</v>
      </c>
      <c r="D3" s="3" t="s">
        <v>22</v>
      </c>
      <c r="E3" s="4">
        <v>45572</v>
      </c>
      <c r="F3" s="4" t="s">
        <v>29</v>
      </c>
      <c r="G3" s="4">
        <v>45574.5</v>
      </c>
      <c r="H3" s="4" t="s">
        <v>30</v>
      </c>
      <c r="I3" s="4" t="s">
        <v>31</v>
      </c>
      <c r="J3" s="4" t="s">
        <v>32</v>
      </c>
      <c r="K3" s="28">
        <v>1848.69</v>
      </c>
      <c r="L3" s="29">
        <v>345</v>
      </c>
      <c r="M3" s="5">
        <v>2.5</v>
      </c>
      <c r="N3" s="38">
        <f t="shared" si="0"/>
        <v>862.5</v>
      </c>
      <c r="O3" s="49">
        <f>IFERROR(IF(Tabela13[[#This Row],[Total Passagens Aéreas]]+Tabela13[[#This Row],[Total Diárias Pagas]]=0,0,Tabela13[[#This Row],[Total Passagens Aéreas]]+Tabela13[[#This Row],[Total Diárias Pagas]]),0)</f>
        <v>2711.19</v>
      </c>
      <c r="P3" s="3" t="s">
        <v>33</v>
      </c>
      <c r="Q3" s="6" t="str">
        <f>IF(Tabela13[[#This Row],[DATA Início]]="","",MONTH(Tabela13[[#This Row],[DATA Início]])&amp;"/"&amp;YEAR(Tabela13[[#This Row],[DATA Início]]))</f>
        <v>10/2024</v>
      </c>
      <c r="R3" s="3" t="s">
        <v>34</v>
      </c>
      <c r="S3" s="8"/>
    </row>
    <row r="4" spans="1:19" ht="15.95" customHeight="1" x14ac:dyDescent="0.25">
      <c r="A4" s="2" t="s">
        <v>19</v>
      </c>
      <c r="B4" s="3" t="s">
        <v>35</v>
      </c>
      <c r="C4" s="7" t="s">
        <v>36</v>
      </c>
      <c r="D4" s="3" t="s">
        <v>37</v>
      </c>
      <c r="E4" s="4">
        <v>45575</v>
      </c>
      <c r="F4" s="4" t="s">
        <v>29</v>
      </c>
      <c r="G4" s="10">
        <v>45595.5</v>
      </c>
      <c r="H4" s="10" t="s">
        <v>38</v>
      </c>
      <c r="I4" s="10" t="s">
        <v>31</v>
      </c>
      <c r="J4" s="10" t="s">
        <v>32</v>
      </c>
      <c r="K4" s="30">
        <v>1955.5</v>
      </c>
      <c r="L4" s="29">
        <v>311</v>
      </c>
      <c r="M4" s="5">
        <v>20.5</v>
      </c>
      <c r="N4" s="38">
        <f t="shared" si="0"/>
        <v>6375.5</v>
      </c>
      <c r="O4" s="49">
        <f>IFERROR(IF(Tabela13[[#This Row],[Total Passagens Aéreas]]+Tabela13[[#This Row],[Total Diárias Pagas]]=0,0,Tabela13[[#This Row],[Total Passagens Aéreas]]+Tabela13[[#This Row],[Total Diárias Pagas]]),0)</f>
        <v>8331</v>
      </c>
      <c r="P4" s="3" t="s">
        <v>33</v>
      </c>
      <c r="Q4" s="6" t="str">
        <f>IF(Tabela13[[#This Row],[DATA Início]]="","",MONTH(Tabela13[[#This Row],[DATA Início]])&amp;"/"&amp;YEAR(Tabela13[[#This Row],[DATA Início]]))</f>
        <v>10/2024</v>
      </c>
      <c r="R4" s="3" t="s">
        <v>39</v>
      </c>
      <c r="S4" s="8"/>
    </row>
    <row r="5" spans="1:19" ht="15.95" customHeight="1" x14ac:dyDescent="0.25">
      <c r="A5" s="2" t="s">
        <v>19</v>
      </c>
      <c r="B5" s="3" t="s">
        <v>40</v>
      </c>
      <c r="C5" s="7" t="s">
        <v>41</v>
      </c>
      <c r="D5" s="3" t="s">
        <v>42</v>
      </c>
      <c r="E5" s="4">
        <v>45573</v>
      </c>
      <c r="F5" s="4" t="s">
        <v>23</v>
      </c>
      <c r="G5" s="4">
        <v>45573</v>
      </c>
      <c r="H5" s="10" t="s">
        <v>43</v>
      </c>
      <c r="I5" s="10" t="s">
        <v>25</v>
      </c>
      <c r="J5" s="10" t="s">
        <v>26</v>
      </c>
      <c r="K5" s="30">
        <v>0</v>
      </c>
      <c r="L5" s="29">
        <v>0</v>
      </c>
      <c r="M5" s="5">
        <v>0</v>
      </c>
      <c r="N5" s="51" t="s">
        <v>44</v>
      </c>
      <c r="O5" s="49">
        <f>IFERROR(IF(Tabela13[[#This Row],[Total Passagens Aéreas]]+Tabela13[[#This Row],[Total Diárias Pagas]]=0,0,Tabela13[[#This Row],[Total Passagens Aéreas]]+Tabela13[[#This Row],[Total Diárias Pagas]]),0)</f>
        <v>0</v>
      </c>
      <c r="P5" s="3" t="s">
        <v>33</v>
      </c>
      <c r="Q5" s="6" t="str">
        <f>IF(Tabela13[[#This Row],[DATA Início]]="","",MONTH(Tabela13[[#This Row],[DATA Início]])&amp;"/"&amp;YEAR(Tabela13[[#This Row],[DATA Início]]))</f>
        <v>10/2024</v>
      </c>
      <c r="R5" s="3" t="s">
        <v>45</v>
      </c>
      <c r="S5" s="8"/>
    </row>
    <row r="6" spans="1:19" ht="15.95" customHeight="1" x14ac:dyDescent="0.25">
      <c r="A6" s="2" t="s">
        <v>19</v>
      </c>
      <c r="B6" s="3" t="s">
        <v>46</v>
      </c>
      <c r="C6" s="7" t="s">
        <v>47</v>
      </c>
      <c r="D6" s="3" t="s">
        <v>42</v>
      </c>
      <c r="E6" s="4">
        <v>45595</v>
      </c>
      <c r="F6" s="4" t="s">
        <v>23</v>
      </c>
      <c r="G6" s="10">
        <v>45595</v>
      </c>
      <c r="H6" s="10" t="s">
        <v>43</v>
      </c>
      <c r="I6" s="10" t="s">
        <v>25</v>
      </c>
      <c r="J6" s="10" t="s">
        <v>26</v>
      </c>
      <c r="K6" s="30">
        <v>0</v>
      </c>
      <c r="L6" s="29">
        <v>0</v>
      </c>
      <c r="M6" s="5">
        <v>0</v>
      </c>
      <c r="N6" s="51" t="s">
        <v>44</v>
      </c>
      <c r="O6" s="49">
        <f>IFERROR(IF(Tabela13[[#This Row],[Total Passagens Aéreas]]+Tabela13[[#This Row],[Total Diárias Pagas]]=0,0,Tabela13[[#This Row],[Total Passagens Aéreas]]+Tabela13[[#This Row],[Total Diárias Pagas]]),0)</f>
        <v>0</v>
      </c>
      <c r="P6" s="3" t="s">
        <v>33</v>
      </c>
      <c r="Q6" s="6" t="str">
        <f>IF(Tabela13[[#This Row],[DATA Início]]="","",MONTH(Tabela13[[#This Row],[DATA Início]])&amp;"/"&amp;YEAR(Tabela13[[#This Row],[DATA Início]]))</f>
        <v>10/2024</v>
      </c>
      <c r="R6" s="3" t="s">
        <v>45</v>
      </c>
      <c r="S6" s="8"/>
    </row>
    <row r="7" spans="1:19" ht="15.95" customHeight="1" x14ac:dyDescent="0.3">
      <c r="A7" s="2" t="s">
        <v>19</v>
      </c>
      <c r="B7" s="3" t="s">
        <v>48</v>
      </c>
      <c r="C7" s="7" t="s">
        <v>49</v>
      </c>
      <c r="D7" s="48" t="s">
        <v>42</v>
      </c>
      <c r="E7" s="4">
        <v>45595</v>
      </c>
      <c r="F7" s="4" t="s">
        <v>23</v>
      </c>
      <c r="G7" s="10">
        <v>45595</v>
      </c>
      <c r="H7" s="10" t="s">
        <v>43</v>
      </c>
      <c r="I7" s="10" t="s">
        <v>25</v>
      </c>
      <c r="J7" s="10" t="s">
        <v>26</v>
      </c>
      <c r="K7" s="30">
        <v>0</v>
      </c>
      <c r="L7" s="29">
        <v>0</v>
      </c>
      <c r="M7" s="5">
        <v>0</v>
      </c>
      <c r="N7" s="51" t="s">
        <v>44</v>
      </c>
      <c r="O7" s="49">
        <f>IFERROR(IF(Tabela13[[#This Row],[Total Passagens Aéreas]]+Tabela13[[#This Row],[Total Diárias Pagas]]=0,0,Tabela13[[#This Row],[Total Passagens Aéreas]]+Tabela13[[#This Row],[Total Diárias Pagas]]),0)</f>
        <v>0</v>
      </c>
      <c r="P7" s="3" t="s">
        <v>33</v>
      </c>
      <c r="Q7" s="6" t="str">
        <f>IF(Tabela13[[#This Row],[DATA Início]]="","",MONTH(Tabela13[[#This Row],[DATA Início]])&amp;"/"&amp;YEAR(Tabela13[[#This Row],[DATA Início]]))</f>
        <v>10/2024</v>
      </c>
      <c r="R7" s="3" t="s">
        <v>45</v>
      </c>
      <c r="S7" s="8"/>
    </row>
    <row r="8" spans="1:19" ht="15.95" customHeight="1" x14ac:dyDescent="0.25">
      <c r="A8" s="2" t="s">
        <v>50</v>
      </c>
      <c r="B8" s="3" t="s">
        <v>51</v>
      </c>
      <c r="C8" s="7" t="s">
        <v>52</v>
      </c>
      <c r="D8" s="3" t="s">
        <v>42</v>
      </c>
      <c r="E8" s="4">
        <v>45581</v>
      </c>
      <c r="F8" s="4" t="s">
        <v>53</v>
      </c>
      <c r="G8" s="10">
        <v>45582.5</v>
      </c>
      <c r="H8" s="10" t="s">
        <v>54</v>
      </c>
      <c r="I8" s="10" t="s">
        <v>25</v>
      </c>
      <c r="J8" s="10" t="s">
        <v>26</v>
      </c>
      <c r="K8" s="30">
        <v>0</v>
      </c>
      <c r="L8" s="29">
        <v>345</v>
      </c>
      <c r="M8" s="5">
        <v>1.5</v>
      </c>
      <c r="N8" s="38">
        <f t="shared" si="0"/>
        <v>517.5</v>
      </c>
      <c r="O8" s="49">
        <f>IFERROR(IF(Tabela13[[#This Row],[Total Passagens Aéreas]]+Tabela13[[#This Row],[Total Diárias Pagas]]=0,0,Tabela13[[#This Row],[Total Passagens Aéreas]]+Tabela13[[#This Row],[Total Diárias Pagas]]),0)</f>
        <v>517.5</v>
      </c>
      <c r="P8" s="3" t="s">
        <v>33</v>
      </c>
      <c r="Q8" s="6" t="str">
        <f>IF(Tabela13[[#This Row],[DATA Início]]="","",MONTH(Tabela13[[#This Row],[DATA Início]])&amp;"/"&amp;YEAR(Tabela13[[#This Row],[DATA Início]]))</f>
        <v>10/2024</v>
      </c>
      <c r="R8" s="3" t="s">
        <v>45</v>
      </c>
      <c r="S8" s="8"/>
    </row>
    <row r="9" spans="1:19" ht="15.95" customHeight="1" x14ac:dyDescent="0.25">
      <c r="A9" s="2" t="s">
        <v>55</v>
      </c>
      <c r="B9" s="3" t="s">
        <v>56</v>
      </c>
      <c r="C9" s="7" t="s">
        <v>57</v>
      </c>
      <c r="D9" s="3" t="s">
        <v>22</v>
      </c>
      <c r="E9" s="4">
        <v>45567</v>
      </c>
      <c r="F9" s="4" t="s">
        <v>58</v>
      </c>
      <c r="G9" s="10">
        <v>45568.5</v>
      </c>
      <c r="H9" s="10" t="s">
        <v>30</v>
      </c>
      <c r="I9" s="10" t="s">
        <v>25</v>
      </c>
      <c r="J9" s="10" t="s">
        <v>26</v>
      </c>
      <c r="K9" s="30">
        <v>0</v>
      </c>
      <c r="L9" s="29">
        <v>345</v>
      </c>
      <c r="M9" s="5">
        <v>1.5</v>
      </c>
      <c r="N9" s="38">
        <f t="shared" si="0"/>
        <v>517.5</v>
      </c>
      <c r="O9" s="49">
        <f>IFERROR(IF(Tabela13[[#This Row],[Total Passagens Aéreas]]+Tabela13[[#This Row],[Total Diárias Pagas]]=0,0,Tabela13[[#This Row],[Total Passagens Aéreas]]+Tabela13[[#This Row],[Total Diárias Pagas]]),0)</f>
        <v>517.5</v>
      </c>
      <c r="P9" s="3" t="s">
        <v>33</v>
      </c>
      <c r="Q9" s="6" t="str">
        <f>IF(Tabela13[[#This Row],[DATA Início]]="","",MONTH(Tabela13[[#This Row],[DATA Início]])&amp;"/"&amp;YEAR(Tabela13[[#This Row],[DATA Início]]))</f>
        <v>10/2024</v>
      </c>
      <c r="R9" s="3" t="s">
        <v>45</v>
      </c>
      <c r="S9" s="8"/>
    </row>
    <row r="10" spans="1:19" ht="15.95" customHeight="1" x14ac:dyDescent="0.25">
      <c r="A10" s="2" t="s">
        <v>55</v>
      </c>
      <c r="B10" s="3" t="s">
        <v>59</v>
      </c>
      <c r="C10" s="7" t="s">
        <v>60</v>
      </c>
      <c r="D10" s="3" t="s">
        <v>22</v>
      </c>
      <c r="E10" s="4">
        <v>45593</v>
      </c>
      <c r="F10" s="4" t="s">
        <v>58</v>
      </c>
      <c r="G10" s="10">
        <v>45594.5</v>
      </c>
      <c r="H10" s="10" t="s">
        <v>30</v>
      </c>
      <c r="I10" s="10" t="s">
        <v>61</v>
      </c>
      <c r="J10" s="10" t="s">
        <v>26</v>
      </c>
      <c r="K10" s="30">
        <v>0</v>
      </c>
      <c r="L10" s="29">
        <v>345</v>
      </c>
      <c r="M10" s="5">
        <v>1.5</v>
      </c>
      <c r="N10" s="38">
        <f t="shared" si="0"/>
        <v>517.5</v>
      </c>
      <c r="O10" s="49">
        <f>IFERROR(IF(Tabela13[[#This Row],[Total Passagens Aéreas]]+Tabela13[[#This Row],[Total Diárias Pagas]]=0,0,Tabela13[[#This Row],[Total Passagens Aéreas]]+Tabela13[[#This Row],[Total Diárias Pagas]]),0)</f>
        <v>517.5</v>
      </c>
      <c r="P10" s="3" t="s">
        <v>33</v>
      </c>
      <c r="Q10" s="6" t="str">
        <f>IF(Tabela13[[#This Row],[DATA Início]]="","",MONTH(Tabela13[[#This Row],[DATA Início]])&amp;"/"&amp;YEAR(Tabela13[[#This Row],[DATA Início]]))</f>
        <v>10/2024</v>
      </c>
      <c r="R10" s="3" t="s">
        <v>45</v>
      </c>
      <c r="S10" s="8"/>
    </row>
    <row r="11" spans="1:19" ht="15.95" customHeight="1" x14ac:dyDescent="0.25">
      <c r="A11" s="2" t="s">
        <v>55</v>
      </c>
      <c r="B11" s="3" t="s">
        <v>62</v>
      </c>
      <c r="C11" s="7" t="s">
        <v>63</v>
      </c>
      <c r="D11" s="3" t="s">
        <v>22</v>
      </c>
      <c r="E11" s="4">
        <v>45595</v>
      </c>
      <c r="F11" s="4" t="s">
        <v>58</v>
      </c>
      <c r="G11" s="4">
        <v>45596.5</v>
      </c>
      <c r="H11" s="10" t="s">
        <v>30</v>
      </c>
      <c r="I11" s="10" t="s">
        <v>61</v>
      </c>
      <c r="J11" s="10" t="s">
        <v>26</v>
      </c>
      <c r="K11" s="30">
        <v>0</v>
      </c>
      <c r="L11" s="29">
        <v>345</v>
      </c>
      <c r="M11" s="5">
        <v>1.5</v>
      </c>
      <c r="N11" s="38">
        <f t="shared" si="0"/>
        <v>517.5</v>
      </c>
      <c r="O11" s="49">
        <f>IFERROR(IF(Tabela13[[#This Row],[Total Passagens Aéreas]]+Tabela13[[#This Row],[Total Diárias Pagas]]=0,0,Tabela13[[#This Row],[Total Passagens Aéreas]]+Tabela13[[#This Row],[Total Diárias Pagas]]),0)</f>
        <v>517.5</v>
      </c>
      <c r="P11" s="3" t="s">
        <v>33</v>
      </c>
      <c r="Q11" s="6" t="str">
        <f>IF(Tabela13[[#This Row],[DATA Início]]="","",MONTH(Tabela13[[#This Row],[DATA Início]])&amp;"/"&amp;YEAR(Tabela13[[#This Row],[DATA Início]]))</f>
        <v>10/2024</v>
      </c>
      <c r="R11" s="3" t="s">
        <v>64</v>
      </c>
      <c r="S11" s="8"/>
    </row>
    <row r="12" spans="1:19" s="11" customFormat="1" ht="15.95" customHeight="1" x14ac:dyDescent="0.25">
      <c r="A12" s="2" t="s">
        <v>65</v>
      </c>
      <c r="B12" s="3" t="s">
        <v>66</v>
      </c>
      <c r="C12" s="7" t="s">
        <v>67</v>
      </c>
      <c r="D12" s="3" t="s">
        <v>22</v>
      </c>
      <c r="E12" s="4">
        <v>45566</v>
      </c>
      <c r="F12" s="4" t="s">
        <v>68</v>
      </c>
      <c r="G12" s="4">
        <v>45569.5</v>
      </c>
      <c r="H12" s="4" t="s">
        <v>30</v>
      </c>
      <c r="I12" s="4" t="s">
        <v>31</v>
      </c>
      <c r="J12" s="4" t="s">
        <v>32</v>
      </c>
      <c r="K12" s="28">
        <v>3092.83</v>
      </c>
      <c r="L12" s="29">
        <v>345</v>
      </c>
      <c r="M12" s="5">
        <v>3.5</v>
      </c>
      <c r="N12" s="38">
        <f t="shared" si="0"/>
        <v>1207.5</v>
      </c>
      <c r="O12" s="49">
        <f>IFERROR(IF(Tabela13[[#This Row],[Total Passagens Aéreas]]+Tabela13[[#This Row],[Total Diárias Pagas]]=0,0,Tabela13[[#This Row],[Total Passagens Aéreas]]+Tabela13[[#This Row],[Total Diárias Pagas]]),0)</f>
        <v>4300.33</v>
      </c>
      <c r="P12" s="3" t="s">
        <v>33</v>
      </c>
      <c r="Q12" s="6" t="str">
        <f>IF(Tabela13[[#This Row],[DATA Início]]="","",MONTH(Tabela13[[#This Row],[DATA Início]])&amp;"/"&amp;YEAR(Tabela13[[#This Row],[DATA Início]]))</f>
        <v>10/2024</v>
      </c>
      <c r="R12" s="3" t="s">
        <v>45</v>
      </c>
      <c r="S12" s="8"/>
    </row>
    <row r="13" spans="1:19" s="11" customFormat="1" ht="15.95" customHeight="1" x14ac:dyDescent="0.25">
      <c r="A13" s="2" t="s">
        <v>69</v>
      </c>
      <c r="B13" s="3" t="s">
        <v>70</v>
      </c>
      <c r="C13" s="7" t="s">
        <v>71</v>
      </c>
      <c r="D13" s="3" t="s">
        <v>42</v>
      </c>
      <c r="E13" s="4">
        <v>45568</v>
      </c>
      <c r="F13" s="4" t="s">
        <v>72</v>
      </c>
      <c r="G13" s="4">
        <v>45569.5</v>
      </c>
      <c r="H13" s="4" t="s">
        <v>54</v>
      </c>
      <c r="I13" s="4" t="s">
        <v>31</v>
      </c>
      <c r="J13" s="4" t="s">
        <v>32</v>
      </c>
      <c r="K13" s="28">
        <v>719.22</v>
      </c>
      <c r="L13" s="29">
        <v>438</v>
      </c>
      <c r="M13" s="5">
        <v>1.5</v>
      </c>
      <c r="N13" s="38">
        <f t="shared" si="0"/>
        <v>657</v>
      </c>
      <c r="O13" s="49">
        <f>IFERROR(IF(Tabela13[[#This Row],[Total Passagens Aéreas]]+Tabela13[[#This Row],[Total Diárias Pagas]]=0,0,Tabela13[[#This Row],[Total Passagens Aéreas]]+Tabela13[[#This Row],[Total Diárias Pagas]]),0)</f>
        <v>1376.22</v>
      </c>
      <c r="P13" s="3" t="s">
        <v>33</v>
      </c>
      <c r="Q13" s="6" t="str">
        <f>IF(Tabela13[[#This Row],[DATA Início]]="","",MONTH(Tabela13[[#This Row],[DATA Início]])&amp;"/"&amp;YEAR(Tabela13[[#This Row],[DATA Início]]))</f>
        <v>10/2024</v>
      </c>
      <c r="R13" s="3" t="s">
        <v>45</v>
      </c>
      <c r="S13" s="8"/>
    </row>
    <row r="14" spans="1:19" ht="15.95" customHeight="1" x14ac:dyDescent="0.25">
      <c r="A14" s="2" t="s">
        <v>69</v>
      </c>
      <c r="B14" s="3" t="s">
        <v>73</v>
      </c>
      <c r="C14" s="7" t="s">
        <v>74</v>
      </c>
      <c r="D14" s="3" t="s">
        <v>42</v>
      </c>
      <c r="E14" s="4">
        <v>45572</v>
      </c>
      <c r="F14" s="4" t="s">
        <v>75</v>
      </c>
      <c r="G14" s="4">
        <v>45573.5</v>
      </c>
      <c r="H14" s="4" t="s">
        <v>54</v>
      </c>
      <c r="I14" s="4" t="s">
        <v>31</v>
      </c>
      <c r="J14" s="4" t="s">
        <v>32</v>
      </c>
      <c r="K14" s="28">
        <v>1433.23</v>
      </c>
      <c r="L14" s="29">
        <v>345</v>
      </c>
      <c r="M14" s="5">
        <v>1.5</v>
      </c>
      <c r="N14" s="38">
        <f t="shared" si="0"/>
        <v>517.5</v>
      </c>
      <c r="O14" s="49">
        <f>IFERROR(IF(Tabela13[[#This Row],[Total Passagens Aéreas]]+Tabela13[[#This Row],[Total Diárias Pagas]]=0,0,Tabela13[[#This Row],[Total Passagens Aéreas]]+Tabela13[[#This Row],[Total Diárias Pagas]]),0)</f>
        <v>1950.73</v>
      </c>
      <c r="P14" s="3" t="s">
        <v>33</v>
      </c>
      <c r="Q14" s="6" t="str">
        <f>IF(Tabela13[[#This Row],[DATA Início]]="","",MONTH(Tabela13[[#This Row],[DATA Início]])&amp;"/"&amp;YEAR(Tabela13[[#This Row],[DATA Início]]))</f>
        <v>10/2024</v>
      </c>
      <c r="R14" s="3" t="s">
        <v>45</v>
      </c>
      <c r="S14" s="8"/>
    </row>
    <row r="15" spans="1:19" ht="14.25" x14ac:dyDescent="0.25">
      <c r="A15" s="2" t="s">
        <v>69</v>
      </c>
      <c r="B15" s="3" t="s">
        <v>76</v>
      </c>
      <c r="C15" s="7" t="s">
        <v>77</v>
      </c>
      <c r="D15" s="3" t="s">
        <v>42</v>
      </c>
      <c r="E15" s="4">
        <v>45581</v>
      </c>
      <c r="F15" s="4" t="s">
        <v>75</v>
      </c>
      <c r="G15" s="10">
        <v>45582.5</v>
      </c>
      <c r="H15" s="10" t="s">
        <v>54</v>
      </c>
      <c r="I15" s="10" t="s">
        <v>31</v>
      </c>
      <c r="J15" s="10" t="s">
        <v>32</v>
      </c>
      <c r="K15" s="30">
        <v>1847.88</v>
      </c>
      <c r="L15" s="29">
        <v>345</v>
      </c>
      <c r="M15" s="5">
        <v>1.5</v>
      </c>
      <c r="N15" s="38">
        <f t="shared" si="0"/>
        <v>517.5</v>
      </c>
      <c r="O15" s="49">
        <f>IFERROR(IF(Tabela13[[#This Row],[Total Passagens Aéreas]]+Tabela13[[#This Row],[Total Diárias Pagas]]=0,0,Tabela13[[#This Row],[Total Passagens Aéreas]]+Tabela13[[#This Row],[Total Diárias Pagas]]),0)</f>
        <v>2365.38</v>
      </c>
      <c r="P15" s="3" t="s">
        <v>33</v>
      </c>
      <c r="Q15" s="6" t="str">
        <f>IF(Tabela13[[#This Row],[DATA Início]]="","",MONTH(Tabela13[[#This Row],[DATA Início]])&amp;"/"&amp;YEAR(Tabela13[[#This Row],[DATA Início]]))</f>
        <v>10/2024</v>
      </c>
      <c r="R15" s="3" t="s">
        <v>45</v>
      </c>
      <c r="S15" s="8"/>
    </row>
    <row r="16" spans="1:19" ht="15.95" customHeight="1" x14ac:dyDescent="0.25">
      <c r="A16" s="2" t="s">
        <v>69</v>
      </c>
      <c r="B16" s="3" t="s">
        <v>78</v>
      </c>
      <c r="C16" s="7" t="s">
        <v>79</v>
      </c>
      <c r="D16" s="3" t="s">
        <v>42</v>
      </c>
      <c r="E16" s="4">
        <v>45595</v>
      </c>
      <c r="F16" s="4" t="s">
        <v>75</v>
      </c>
      <c r="G16" s="4">
        <v>45596.5</v>
      </c>
      <c r="H16" s="10" t="s">
        <v>54</v>
      </c>
      <c r="I16" s="10" t="s">
        <v>31</v>
      </c>
      <c r="J16" s="10" t="s">
        <v>32</v>
      </c>
      <c r="K16" s="30">
        <v>1439.3700000000001</v>
      </c>
      <c r="L16" s="29">
        <v>345</v>
      </c>
      <c r="M16" s="5">
        <v>1.5</v>
      </c>
      <c r="N16" s="38">
        <f t="shared" si="0"/>
        <v>517.5</v>
      </c>
      <c r="O16" s="49">
        <f>IFERROR(IF(Tabela13[[#This Row],[Total Passagens Aéreas]]+Tabela13[[#This Row],[Total Diárias Pagas]]=0,0,Tabela13[[#This Row],[Total Passagens Aéreas]]+Tabela13[[#This Row],[Total Diárias Pagas]]),0)</f>
        <v>1956.8700000000001</v>
      </c>
      <c r="P16" s="3" t="s">
        <v>33</v>
      </c>
      <c r="Q16" s="6" t="str">
        <f>IF(Tabela13[[#This Row],[DATA Início]]="","",MONTH(Tabela13[[#This Row],[DATA Início]])&amp;"/"&amp;YEAR(Tabela13[[#This Row],[DATA Início]]))</f>
        <v>10/2024</v>
      </c>
      <c r="R16" s="3" t="s">
        <v>45</v>
      </c>
      <c r="S16" s="8"/>
    </row>
    <row r="17" spans="1:19" ht="15.95" customHeight="1" x14ac:dyDescent="0.25">
      <c r="A17" s="2" t="s">
        <v>80</v>
      </c>
      <c r="B17" s="3" t="s">
        <v>81</v>
      </c>
      <c r="C17" s="7" t="s">
        <v>82</v>
      </c>
      <c r="D17" s="3" t="s">
        <v>42</v>
      </c>
      <c r="E17" s="4">
        <v>45580</v>
      </c>
      <c r="F17" s="4" t="s">
        <v>83</v>
      </c>
      <c r="G17" s="4">
        <v>45581.5</v>
      </c>
      <c r="H17" s="4" t="s">
        <v>84</v>
      </c>
      <c r="I17" s="4" t="s">
        <v>61</v>
      </c>
      <c r="J17" s="4" t="s">
        <v>26</v>
      </c>
      <c r="K17" s="28">
        <v>0</v>
      </c>
      <c r="L17" s="29">
        <v>345</v>
      </c>
      <c r="M17" s="5">
        <v>1.5</v>
      </c>
      <c r="N17" s="38">
        <f t="shared" si="0"/>
        <v>517.5</v>
      </c>
      <c r="O17" s="49">
        <f>IFERROR(IF(Tabela13[[#This Row],[Total Passagens Aéreas]]+Tabela13[[#This Row],[Total Diárias Pagas]]=0,0,Tabela13[[#This Row],[Total Passagens Aéreas]]+Tabela13[[#This Row],[Total Diárias Pagas]]),0)</f>
        <v>517.5</v>
      </c>
      <c r="P17" s="3" t="s">
        <v>33</v>
      </c>
      <c r="Q17" s="6" t="str">
        <f>IF(Tabela13[[#This Row],[DATA Início]]="","",MONTH(Tabela13[[#This Row],[DATA Início]])&amp;"/"&amp;YEAR(Tabela13[[#This Row],[DATA Início]]))</f>
        <v>10/2024</v>
      </c>
      <c r="R17" s="3" t="s">
        <v>45</v>
      </c>
      <c r="S17" s="8"/>
    </row>
    <row r="18" spans="1:19" ht="15.95" customHeight="1" x14ac:dyDescent="0.25">
      <c r="A18" s="2" t="s">
        <v>80</v>
      </c>
      <c r="B18" s="3" t="s">
        <v>85</v>
      </c>
      <c r="C18" s="7" t="s">
        <v>86</v>
      </c>
      <c r="D18" s="3" t="s">
        <v>42</v>
      </c>
      <c r="E18" s="4">
        <v>45591</v>
      </c>
      <c r="F18" s="4" t="s">
        <v>87</v>
      </c>
      <c r="G18" s="4">
        <v>45591.5</v>
      </c>
      <c r="H18" s="10" t="s">
        <v>88</v>
      </c>
      <c r="I18" s="10" t="s">
        <v>31</v>
      </c>
      <c r="J18" s="10" t="s">
        <v>32</v>
      </c>
      <c r="K18" s="30">
        <v>0</v>
      </c>
      <c r="L18" s="29">
        <v>311</v>
      </c>
      <c r="M18" s="5">
        <v>0.5</v>
      </c>
      <c r="N18" s="38">
        <f t="shared" si="0"/>
        <v>155.5</v>
      </c>
      <c r="O18" s="49">
        <f>IFERROR(IF(Tabela13[[#This Row],[Total Passagens Aéreas]]+Tabela13[[#This Row],[Total Diárias Pagas]]=0,0,Tabela13[[#This Row],[Total Passagens Aéreas]]+Tabela13[[#This Row],[Total Diárias Pagas]]),0)</f>
        <v>155.5</v>
      </c>
      <c r="P18" s="3" t="s">
        <v>33</v>
      </c>
      <c r="Q18" s="6" t="str">
        <f>IF(Tabela13[[#This Row],[DATA Início]]="","",MONTH(Tabela13[[#This Row],[DATA Início]])&amp;"/"&amp;YEAR(Tabela13[[#This Row],[DATA Início]]))</f>
        <v>10/2024</v>
      </c>
      <c r="R18" s="3" t="s">
        <v>89</v>
      </c>
      <c r="S18" s="8"/>
    </row>
    <row r="19" spans="1:19" ht="28.5" x14ac:dyDescent="0.25">
      <c r="A19" s="2" t="s">
        <v>90</v>
      </c>
      <c r="B19" s="3" t="s">
        <v>91</v>
      </c>
      <c r="C19" s="7" t="s">
        <v>92</v>
      </c>
      <c r="D19" s="3" t="s">
        <v>22</v>
      </c>
      <c r="E19" s="4">
        <v>45572</v>
      </c>
      <c r="F19" s="4" t="s">
        <v>93</v>
      </c>
      <c r="G19" s="10">
        <v>45574.5</v>
      </c>
      <c r="H19" s="10" t="s">
        <v>30</v>
      </c>
      <c r="I19" s="10" t="s">
        <v>31</v>
      </c>
      <c r="J19" s="10" t="s">
        <v>32</v>
      </c>
      <c r="K19" s="30">
        <v>1263.44</v>
      </c>
      <c r="L19" s="29">
        <v>345</v>
      </c>
      <c r="M19" s="5">
        <v>2.5</v>
      </c>
      <c r="N19" s="38">
        <f t="shared" si="0"/>
        <v>862.5</v>
      </c>
      <c r="O19" s="49">
        <f>IFERROR(IF(Tabela13[[#This Row],[Total Passagens Aéreas]]+Tabela13[[#This Row],[Total Diárias Pagas]]=0,0,Tabela13[[#This Row],[Total Passagens Aéreas]]+Tabela13[[#This Row],[Total Diárias Pagas]]),0)</f>
        <v>2125.94</v>
      </c>
      <c r="P19" s="3" t="s">
        <v>33</v>
      </c>
      <c r="Q19" s="6" t="str">
        <f>IF(Tabela13[[#This Row],[DATA Início]]="","",MONTH(Tabela13[[#This Row],[DATA Início]])&amp;"/"&amp;YEAR(Tabela13[[#This Row],[DATA Início]]))</f>
        <v>10/2024</v>
      </c>
      <c r="R19" s="19" t="s">
        <v>94</v>
      </c>
      <c r="S19" s="8"/>
    </row>
    <row r="20" spans="1:19" s="11" customFormat="1" ht="15.95" customHeight="1" x14ac:dyDescent="0.25">
      <c r="A20" s="2" t="s">
        <v>90</v>
      </c>
      <c r="B20" s="3" t="s">
        <v>95</v>
      </c>
      <c r="C20" s="7" t="s">
        <v>96</v>
      </c>
      <c r="D20" s="3" t="s">
        <v>37</v>
      </c>
      <c r="E20" s="4">
        <v>45566</v>
      </c>
      <c r="F20" s="4" t="s">
        <v>93</v>
      </c>
      <c r="G20" s="10">
        <v>45566.5</v>
      </c>
      <c r="H20" s="10" t="s">
        <v>30</v>
      </c>
      <c r="I20" s="10" t="s">
        <v>31</v>
      </c>
      <c r="J20" s="10" t="s">
        <v>32</v>
      </c>
      <c r="K20" s="30">
        <v>1652.51</v>
      </c>
      <c r="L20" s="29">
        <v>438</v>
      </c>
      <c r="M20" s="5">
        <v>0.5</v>
      </c>
      <c r="N20" s="38">
        <f t="shared" si="0"/>
        <v>219</v>
      </c>
      <c r="O20" s="49">
        <f>IFERROR(IF(Tabela13[[#This Row],[Total Passagens Aéreas]]+Tabela13[[#This Row],[Total Diárias Pagas]]=0,0,Tabela13[[#This Row],[Total Passagens Aéreas]]+Tabela13[[#This Row],[Total Diárias Pagas]]),0)</f>
        <v>1871.51</v>
      </c>
      <c r="P20" s="3" t="s">
        <v>33</v>
      </c>
      <c r="Q20" s="6" t="str">
        <f>IF(Tabela13[[#This Row],[DATA Início]]="","",MONTH(Tabela13[[#This Row],[DATA Início]])&amp;"/"&amp;YEAR(Tabela13[[#This Row],[DATA Início]]))</f>
        <v>10/2024</v>
      </c>
      <c r="R20" s="3" t="s">
        <v>97</v>
      </c>
      <c r="S20" s="8"/>
    </row>
    <row r="21" spans="1:19" s="11" customFormat="1" ht="15.95" customHeight="1" x14ac:dyDescent="0.25">
      <c r="A21" s="2" t="s">
        <v>90</v>
      </c>
      <c r="B21" s="3" t="s">
        <v>95</v>
      </c>
      <c r="C21" s="7" t="s">
        <v>96</v>
      </c>
      <c r="D21" s="3" t="s">
        <v>37</v>
      </c>
      <c r="E21" s="4">
        <v>45582</v>
      </c>
      <c r="F21" s="4" t="s">
        <v>93</v>
      </c>
      <c r="G21" s="10">
        <v>45582</v>
      </c>
      <c r="H21" s="10" t="s">
        <v>24</v>
      </c>
      <c r="I21" s="10" t="s">
        <v>25</v>
      </c>
      <c r="J21" s="10" t="s">
        <v>26</v>
      </c>
      <c r="K21" s="31">
        <v>0</v>
      </c>
      <c r="L21" s="29">
        <v>0</v>
      </c>
      <c r="M21" s="5">
        <v>0</v>
      </c>
      <c r="N21" s="38">
        <f t="shared" si="0"/>
        <v>0</v>
      </c>
      <c r="O21" s="49">
        <f>IFERROR(IF(Tabela13[[#This Row],[Total Passagens Aéreas]]+Tabela13[[#This Row],[Total Diárias Pagas]]=0,0,Tabela13[[#This Row],[Total Passagens Aéreas]]+Tabela13[[#This Row],[Total Diárias Pagas]]),0)</f>
        <v>0</v>
      </c>
      <c r="P21" s="3" t="s">
        <v>33</v>
      </c>
      <c r="Q21" s="6" t="str">
        <f>IF(Tabela13[[#This Row],[DATA Início]]="","",MONTH(Tabela13[[#This Row],[DATA Início]])&amp;"/"&amp;YEAR(Tabela13[[#This Row],[DATA Início]]))</f>
        <v>10/2024</v>
      </c>
      <c r="R21" s="3" t="s">
        <v>98</v>
      </c>
      <c r="S21" s="8"/>
    </row>
    <row r="22" spans="1:19" ht="15.95" customHeight="1" x14ac:dyDescent="0.25">
      <c r="A22" s="2" t="s">
        <v>90</v>
      </c>
      <c r="B22" s="3" t="s">
        <v>99</v>
      </c>
      <c r="C22" s="7" t="s">
        <v>100</v>
      </c>
      <c r="D22" s="3" t="s">
        <v>101</v>
      </c>
      <c r="E22" s="4">
        <v>45576</v>
      </c>
      <c r="F22" s="4" t="s">
        <v>93</v>
      </c>
      <c r="G22" s="4">
        <v>45577.5</v>
      </c>
      <c r="H22" s="10" t="s">
        <v>102</v>
      </c>
      <c r="I22" s="10" t="s">
        <v>31</v>
      </c>
      <c r="J22" s="10" t="s">
        <v>32</v>
      </c>
      <c r="K22" s="30">
        <v>6872.94</v>
      </c>
      <c r="L22" s="29">
        <v>311</v>
      </c>
      <c r="M22" s="5">
        <v>1.5</v>
      </c>
      <c r="N22" s="38">
        <f t="shared" si="0"/>
        <v>466.5</v>
      </c>
      <c r="O22" s="49">
        <f>IFERROR(IF(Tabela13[[#This Row],[Total Passagens Aéreas]]+Tabela13[[#This Row],[Total Diárias Pagas]]=0,0,Tabela13[[#This Row],[Total Passagens Aéreas]]+Tabela13[[#This Row],[Total Diárias Pagas]]),0)</f>
        <v>7339.44</v>
      </c>
      <c r="P22" s="3" t="s">
        <v>33</v>
      </c>
      <c r="Q22" s="6" t="str">
        <f>IF(Tabela13[[#This Row],[DATA Início]]="","",MONTH(Tabela13[[#This Row],[DATA Início]])&amp;"/"&amp;YEAR(Tabela13[[#This Row],[DATA Início]]))</f>
        <v>10/2024</v>
      </c>
      <c r="R22" s="3" t="s">
        <v>103</v>
      </c>
      <c r="S22" s="8"/>
    </row>
    <row r="23" spans="1:19" ht="15.95" customHeight="1" x14ac:dyDescent="0.25">
      <c r="A23" s="2" t="s">
        <v>90</v>
      </c>
      <c r="B23" s="3" t="s">
        <v>104</v>
      </c>
      <c r="C23" s="7" t="s">
        <v>105</v>
      </c>
      <c r="D23" s="3" t="s">
        <v>106</v>
      </c>
      <c r="E23" s="4">
        <v>45582</v>
      </c>
      <c r="F23" s="4" t="s">
        <v>93</v>
      </c>
      <c r="G23" s="4">
        <v>45583.5</v>
      </c>
      <c r="H23" s="10" t="s">
        <v>30</v>
      </c>
      <c r="I23" s="10" t="s">
        <v>107</v>
      </c>
      <c r="J23" s="10" t="s">
        <v>26</v>
      </c>
      <c r="K23" s="30">
        <v>0</v>
      </c>
      <c r="L23" s="29">
        <v>345</v>
      </c>
      <c r="M23" s="5">
        <v>1.5</v>
      </c>
      <c r="N23" s="38">
        <f t="shared" si="0"/>
        <v>517.5</v>
      </c>
      <c r="O23" s="49">
        <f>IFERROR(IF(Tabela13[[#This Row],[Total Passagens Aéreas]]+Tabela13[[#This Row],[Total Diárias Pagas]]=0,0,Tabela13[[#This Row],[Total Passagens Aéreas]]+Tabela13[[#This Row],[Total Diárias Pagas]]),0)</f>
        <v>517.5</v>
      </c>
      <c r="P23" s="3" t="s">
        <v>33</v>
      </c>
      <c r="Q23" s="6" t="str">
        <f>IF(Tabela13[[#This Row],[DATA Início]]="","",MONTH(Tabela13[[#This Row],[DATA Início]])&amp;"/"&amp;YEAR(Tabela13[[#This Row],[DATA Início]]))</f>
        <v>10/2024</v>
      </c>
      <c r="R23" s="3" t="s">
        <v>108</v>
      </c>
      <c r="S23" s="8"/>
    </row>
    <row r="24" spans="1:19" s="11" customFormat="1" ht="15.95" customHeight="1" x14ac:dyDescent="0.25">
      <c r="A24" s="2" t="s">
        <v>90</v>
      </c>
      <c r="B24" s="3" t="s">
        <v>109</v>
      </c>
      <c r="C24" s="7" t="s">
        <v>110</v>
      </c>
      <c r="D24" s="3" t="s">
        <v>42</v>
      </c>
      <c r="E24" s="4">
        <v>45587</v>
      </c>
      <c r="F24" s="4" t="s">
        <v>93</v>
      </c>
      <c r="G24" s="10">
        <v>45587.5</v>
      </c>
      <c r="H24" s="10" t="s">
        <v>111</v>
      </c>
      <c r="I24" s="10" t="s">
        <v>31</v>
      </c>
      <c r="J24" s="10" t="s">
        <v>32</v>
      </c>
      <c r="K24" s="30">
        <v>0</v>
      </c>
      <c r="L24" s="29">
        <v>311</v>
      </c>
      <c r="M24" s="5">
        <v>0.5</v>
      </c>
      <c r="N24" s="40">
        <f t="shared" si="0"/>
        <v>155.5</v>
      </c>
      <c r="O24" s="50">
        <f>IFERROR(IF(Tabela13[[#This Row],[Total Passagens Aéreas]]+Tabela13[[#This Row],[Total Diárias Pagas]]=0,0,Tabela13[[#This Row],[Total Passagens Aéreas]]+Tabela13[[#This Row],[Total Diárias Pagas]]),0)</f>
        <v>155.5</v>
      </c>
      <c r="P24" s="3" t="s">
        <v>33</v>
      </c>
      <c r="Q24" s="6" t="str">
        <f>IF(Tabela13[[#This Row],[DATA Início]]="","",MONTH(Tabela13[[#This Row],[DATA Início]])&amp;"/"&amp;YEAR(Tabela13[[#This Row],[DATA Início]]))</f>
        <v>10/2024</v>
      </c>
      <c r="R24" s="3" t="s">
        <v>112</v>
      </c>
      <c r="S24" s="8"/>
    </row>
    <row r="25" spans="1:19" s="11" customFormat="1" ht="15.95" customHeight="1" x14ac:dyDescent="0.25">
      <c r="A25" s="2" t="s">
        <v>90</v>
      </c>
      <c r="B25" s="3" t="s">
        <v>104</v>
      </c>
      <c r="C25" s="7" t="s">
        <v>105</v>
      </c>
      <c r="D25" s="3" t="s">
        <v>106</v>
      </c>
      <c r="E25" s="4">
        <v>45593</v>
      </c>
      <c r="F25" s="4" t="s">
        <v>93</v>
      </c>
      <c r="G25" s="4">
        <v>45598.5</v>
      </c>
      <c r="H25" s="4" t="s">
        <v>113</v>
      </c>
      <c r="I25" s="4" t="s">
        <v>107</v>
      </c>
      <c r="J25" s="4" t="s">
        <v>26</v>
      </c>
      <c r="K25" s="28">
        <v>0</v>
      </c>
      <c r="L25" s="28">
        <v>311</v>
      </c>
      <c r="M25" s="5">
        <v>5.5</v>
      </c>
      <c r="N25" s="38">
        <f t="shared" si="0"/>
        <v>1710.5</v>
      </c>
      <c r="O25" s="49">
        <f>IFERROR(IF(Tabela13[[#This Row],[Total Passagens Aéreas]]+Tabela13[[#This Row],[Total Diárias Pagas]]=0,0,Tabela13[[#This Row],[Total Passagens Aéreas]]+Tabela13[[#This Row],[Total Diárias Pagas]]),0)</f>
        <v>1710.5</v>
      </c>
      <c r="P25" s="3" t="s">
        <v>33</v>
      </c>
      <c r="Q25" s="6" t="str">
        <f>IF(Tabela13[[#This Row],[DATA Início]]="","",MONTH(Tabela13[[#This Row],[DATA Início]])&amp;"/"&amp;YEAR(Tabela13[[#This Row],[DATA Início]]))</f>
        <v>10/2024</v>
      </c>
      <c r="R25" s="3" t="s">
        <v>114</v>
      </c>
      <c r="S25" s="8"/>
    </row>
    <row r="26" spans="1:19" s="12" customFormat="1" ht="15.95" customHeight="1" x14ac:dyDescent="0.25">
      <c r="A26" s="2" t="s">
        <v>115</v>
      </c>
      <c r="B26" s="3" t="s">
        <v>116</v>
      </c>
      <c r="C26" s="7" t="s">
        <v>117</v>
      </c>
      <c r="D26" s="3" t="s">
        <v>22</v>
      </c>
      <c r="E26" s="4">
        <v>45587</v>
      </c>
      <c r="F26" s="4" t="s">
        <v>118</v>
      </c>
      <c r="G26" s="10">
        <v>45589.5</v>
      </c>
      <c r="H26" s="10" t="s">
        <v>119</v>
      </c>
      <c r="I26" s="10" t="s">
        <v>31</v>
      </c>
      <c r="J26" s="10" t="s">
        <v>32</v>
      </c>
      <c r="K26" s="30">
        <v>1573.73</v>
      </c>
      <c r="L26" s="29">
        <v>345</v>
      </c>
      <c r="M26" s="5">
        <v>2.5</v>
      </c>
      <c r="N26" s="38">
        <f t="shared" si="0"/>
        <v>862.5</v>
      </c>
      <c r="O26" s="49">
        <f>IFERROR(IF(Tabela13[[#This Row],[Total Passagens Aéreas]]+Tabela13[[#This Row],[Total Diárias Pagas]]=0,0,Tabela13[[#This Row],[Total Passagens Aéreas]]+Tabela13[[#This Row],[Total Diárias Pagas]]),0)</f>
        <v>2436.23</v>
      </c>
      <c r="P26" s="3" t="s">
        <v>33</v>
      </c>
      <c r="Q26" s="6" t="str">
        <f>IF(Tabela13[[#This Row],[DATA Início]]="","",MONTH(Tabela13[[#This Row],[DATA Início]])&amp;"/"&amp;YEAR(Tabela13[[#This Row],[DATA Início]]))</f>
        <v>10/2024</v>
      </c>
      <c r="R26" s="3" t="s">
        <v>45</v>
      </c>
      <c r="S26" s="8"/>
    </row>
    <row r="27" spans="1:19" s="13" customFormat="1" ht="15.95" customHeight="1" x14ac:dyDescent="0.25">
      <c r="A27" s="2" t="s">
        <v>120</v>
      </c>
      <c r="B27" s="3" t="s">
        <v>121</v>
      </c>
      <c r="C27" s="7" t="s">
        <v>122</v>
      </c>
      <c r="D27" s="3" t="s">
        <v>22</v>
      </c>
      <c r="E27" s="4">
        <v>45567</v>
      </c>
      <c r="F27" s="4" t="s">
        <v>123</v>
      </c>
      <c r="G27" s="4">
        <v>45569.5</v>
      </c>
      <c r="H27" s="4" t="s">
        <v>124</v>
      </c>
      <c r="I27" s="4" t="s">
        <v>31</v>
      </c>
      <c r="J27" s="4" t="s">
        <v>32</v>
      </c>
      <c r="K27" s="28">
        <v>1079.81</v>
      </c>
      <c r="L27" s="29">
        <v>345</v>
      </c>
      <c r="M27" s="5">
        <v>2.5</v>
      </c>
      <c r="N27" s="38">
        <f t="shared" si="0"/>
        <v>862.5</v>
      </c>
      <c r="O27" s="49">
        <f>IFERROR(IF(Tabela13[[#This Row],[Total Passagens Aéreas]]+Tabela13[[#This Row],[Total Diárias Pagas]]=0,0,Tabela13[[#This Row],[Total Passagens Aéreas]]+Tabela13[[#This Row],[Total Diárias Pagas]]),0)</f>
        <v>1942.31</v>
      </c>
      <c r="P27" s="3" t="s">
        <v>33</v>
      </c>
      <c r="Q27" s="6" t="str">
        <f>IF(Tabela13[[#This Row],[DATA Início]]="","",MONTH(Tabela13[[#This Row],[DATA Início]])&amp;"/"&amp;YEAR(Tabela13[[#This Row],[DATA Início]]))</f>
        <v>10/2024</v>
      </c>
      <c r="R27" s="3" t="s">
        <v>45</v>
      </c>
      <c r="S27" s="8"/>
    </row>
    <row r="28" spans="1:19" s="13" customFormat="1" ht="15.95" customHeight="1" x14ac:dyDescent="0.25">
      <c r="A28" s="2" t="s">
        <v>125</v>
      </c>
      <c r="B28" s="3" t="s">
        <v>126</v>
      </c>
      <c r="C28" s="7" t="s">
        <v>127</v>
      </c>
      <c r="D28" s="3" t="s">
        <v>42</v>
      </c>
      <c r="E28" s="4">
        <v>45572</v>
      </c>
      <c r="F28" s="4" t="s">
        <v>128</v>
      </c>
      <c r="G28" s="4">
        <v>45573.5</v>
      </c>
      <c r="H28" s="4" t="s">
        <v>54</v>
      </c>
      <c r="I28" s="4" t="s">
        <v>31</v>
      </c>
      <c r="J28" s="4" t="s">
        <v>32</v>
      </c>
      <c r="K28" s="28">
        <v>2857.7400000000002</v>
      </c>
      <c r="L28" s="29">
        <v>345</v>
      </c>
      <c r="M28" s="5">
        <v>1.5</v>
      </c>
      <c r="N28" s="38">
        <f t="shared" si="0"/>
        <v>517.5</v>
      </c>
      <c r="O28" s="49">
        <f>IFERROR(IF(Tabela13[[#This Row],[Total Passagens Aéreas]]+Tabela13[[#This Row],[Total Diárias Pagas]]=0,0,Tabela13[[#This Row],[Total Passagens Aéreas]]+Tabela13[[#This Row],[Total Diárias Pagas]]),0)</f>
        <v>3375.2400000000002</v>
      </c>
      <c r="P28" s="3" t="s">
        <v>33</v>
      </c>
      <c r="Q28" s="6" t="str">
        <f>IF(Tabela13[[#This Row],[DATA Início]]="","",MONTH(Tabela13[[#This Row],[DATA Início]])&amp;"/"&amp;YEAR(Tabela13[[#This Row],[DATA Início]]))</f>
        <v>10/2024</v>
      </c>
      <c r="R28" s="3" t="s">
        <v>45</v>
      </c>
      <c r="S28" s="8"/>
    </row>
    <row r="29" spans="1:19" s="13" customFormat="1" ht="15.95" customHeight="1" x14ac:dyDescent="0.25">
      <c r="A29" s="2" t="s">
        <v>129</v>
      </c>
      <c r="B29" s="3" t="s">
        <v>130</v>
      </c>
      <c r="C29" s="7" t="s">
        <v>131</v>
      </c>
      <c r="D29" s="3" t="s">
        <v>101</v>
      </c>
      <c r="E29" s="4">
        <v>45578</v>
      </c>
      <c r="F29" s="4" t="s">
        <v>132</v>
      </c>
      <c r="G29" s="10">
        <v>45610.5</v>
      </c>
      <c r="H29" s="10" t="s">
        <v>24</v>
      </c>
      <c r="I29" s="10" t="s">
        <v>133</v>
      </c>
      <c r="J29" s="10" t="s">
        <v>32</v>
      </c>
      <c r="K29" s="30">
        <v>2465.3100000000004</v>
      </c>
      <c r="L29" s="29">
        <v>345</v>
      </c>
      <c r="M29" s="5">
        <v>32.5</v>
      </c>
      <c r="N29" s="38">
        <f t="shared" si="0"/>
        <v>11212.5</v>
      </c>
      <c r="O29" s="49">
        <f>IFERROR(IF(Tabela13[[#This Row],[Total Passagens Aéreas]]+Tabela13[[#This Row],[Total Diárias Pagas]]=0,0,Tabela13[[#This Row],[Total Passagens Aéreas]]+Tabela13[[#This Row],[Total Diárias Pagas]]),0)</f>
        <v>13677.810000000001</v>
      </c>
      <c r="P29" s="3" t="s">
        <v>27</v>
      </c>
      <c r="Q29" s="6" t="str">
        <f>IF(Tabela13[[#This Row],[DATA Início]]="","",MONTH(Tabela13[[#This Row],[DATA Início]])&amp;"/"&amp;YEAR(Tabela13[[#This Row],[DATA Início]]))</f>
        <v>10/2024</v>
      </c>
      <c r="R29" s="3" t="s">
        <v>134</v>
      </c>
      <c r="S29" s="8"/>
    </row>
    <row r="30" spans="1:19" s="13" customFormat="1" ht="14.25" x14ac:dyDescent="0.25">
      <c r="A30" s="2" t="s">
        <v>129</v>
      </c>
      <c r="B30" s="3" t="s">
        <v>135</v>
      </c>
      <c r="C30" s="7" t="s">
        <v>136</v>
      </c>
      <c r="D30" s="3" t="s">
        <v>22</v>
      </c>
      <c r="E30" s="4">
        <v>45580</v>
      </c>
      <c r="F30" s="4" t="s">
        <v>132</v>
      </c>
      <c r="G30" s="4">
        <v>45583.5</v>
      </c>
      <c r="H30" s="4" t="s">
        <v>119</v>
      </c>
      <c r="I30" s="4" t="s">
        <v>61</v>
      </c>
      <c r="J30" s="4" t="s">
        <v>32</v>
      </c>
      <c r="K30" s="28">
        <v>0</v>
      </c>
      <c r="L30" s="29">
        <v>345</v>
      </c>
      <c r="M30" s="5">
        <v>3.5</v>
      </c>
      <c r="N30" s="40">
        <f t="shared" si="0"/>
        <v>1207.5</v>
      </c>
      <c r="O30" s="50">
        <f>IFERROR(IF(Tabela13[[#This Row],[Total Passagens Aéreas]]+Tabela13[[#This Row],[Total Diárias Pagas]]=0,0,Tabela13[[#This Row],[Total Passagens Aéreas]]+Tabela13[[#This Row],[Total Diárias Pagas]]),0)</f>
        <v>1207.5</v>
      </c>
      <c r="P30" s="3" t="s">
        <v>33</v>
      </c>
      <c r="Q30" s="6" t="str">
        <f>IF(Tabela13[[#This Row],[DATA Início]]="","",MONTH(Tabela13[[#This Row],[DATA Início]])&amp;"/"&amp;YEAR(Tabela13[[#This Row],[DATA Início]]))</f>
        <v>10/2024</v>
      </c>
      <c r="R30" s="3" t="s">
        <v>45</v>
      </c>
      <c r="S30" s="8"/>
    </row>
    <row r="31" spans="1:19" s="13" customFormat="1" ht="15.95" customHeight="1" x14ac:dyDescent="0.25">
      <c r="A31" s="2" t="s">
        <v>137</v>
      </c>
      <c r="B31" s="3" t="s">
        <v>138</v>
      </c>
      <c r="C31" s="7" t="s">
        <v>139</v>
      </c>
      <c r="D31" s="3" t="s">
        <v>37</v>
      </c>
      <c r="E31" s="4">
        <v>45579</v>
      </c>
      <c r="F31" s="2" t="s">
        <v>140</v>
      </c>
      <c r="G31" s="10">
        <v>45595</v>
      </c>
      <c r="H31" s="10" t="s">
        <v>141</v>
      </c>
      <c r="I31" s="10" t="s">
        <v>31</v>
      </c>
      <c r="J31" s="10" t="s">
        <v>32</v>
      </c>
      <c r="K31" s="30">
        <v>1198</v>
      </c>
      <c r="L31" s="29">
        <v>345</v>
      </c>
      <c r="M31" s="5">
        <v>16</v>
      </c>
      <c r="N31" s="38">
        <f t="shared" si="0"/>
        <v>5520</v>
      </c>
      <c r="O31" s="49">
        <f>IFERROR(IF(Tabela13[[#This Row],[Total Passagens Aéreas]]+Tabela13[[#This Row],[Total Diárias Pagas]]=0,0,Tabela13[[#This Row],[Total Passagens Aéreas]]+Tabela13[[#This Row],[Total Diárias Pagas]]),0)</f>
        <v>6718</v>
      </c>
      <c r="P31" s="3" t="s">
        <v>33</v>
      </c>
      <c r="Q31" s="6" t="str">
        <f>IF(Tabela13[[#This Row],[DATA Início]]="","",MONTH(Tabela13[[#This Row],[DATA Início]])&amp;"/"&amp;YEAR(Tabela13[[#This Row],[DATA Início]]))</f>
        <v>10/2024</v>
      </c>
      <c r="R31" s="3" t="s">
        <v>142</v>
      </c>
      <c r="S31" s="8"/>
    </row>
    <row r="32" spans="1:19" s="13" customFormat="1" ht="15.95" customHeight="1" x14ac:dyDescent="0.25">
      <c r="A32" s="2" t="s">
        <v>143</v>
      </c>
      <c r="B32" s="3" t="s">
        <v>144</v>
      </c>
      <c r="C32" s="7" t="s">
        <v>145</v>
      </c>
      <c r="D32" s="3" t="s">
        <v>42</v>
      </c>
      <c r="E32" s="4">
        <v>45581</v>
      </c>
      <c r="F32" s="2" t="s">
        <v>146</v>
      </c>
      <c r="G32" s="4">
        <v>45584.5</v>
      </c>
      <c r="H32" s="10" t="s">
        <v>147</v>
      </c>
      <c r="I32" s="10" t="s">
        <v>25</v>
      </c>
      <c r="J32" s="10" t="s">
        <v>26</v>
      </c>
      <c r="K32" s="30">
        <v>0</v>
      </c>
      <c r="L32" s="29">
        <v>0</v>
      </c>
      <c r="M32" s="5">
        <v>3.5</v>
      </c>
      <c r="N32" s="38">
        <f t="shared" si="0"/>
        <v>0</v>
      </c>
      <c r="O32" s="49">
        <f>IFERROR(IF(Tabela13[[#This Row],[Total Passagens Aéreas]]+Tabela13[[#This Row],[Total Diárias Pagas]]=0,0,Tabela13[[#This Row],[Total Passagens Aéreas]]+Tabela13[[#This Row],[Total Diárias Pagas]]),0)</f>
        <v>0</v>
      </c>
      <c r="P32" s="3" t="s">
        <v>33</v>
      </c>
      <c r="Q32" s="6" t="str">
        <f>IF(Tabela13[[#This Row],[DATA Início]]="","",MONTH(Tabela13[[#This Row],[DATA Início]])&amp;"/"&amp;YEAR(Tabela13[[#This Row],[DATA Início]]))</f>
        <v>10/2024</v>
      </c>
      <c r="R32" s="3" t="s">
        <v>148</v>
      </c>
      <c r="S32" s="8"/>
    </row>
    <row r="33" spans="1:19" s="13" customFormat="1" ht="15.95" customHeight="1" x14ac:dyDescent="0.25">
      <c r="A33" s="2" t="s">
        <v>149</v>
      </c>
      <c r="B33" s="3" t="s">
        <v>150</v>
      </c>
      <c r="C33" s="7" t="s">
        <v>151</v>
      </c>
      <c r="D33" s="3" t="s">
        <v>22</v>
      </c>
      <c r="E33" s="4">
        <v>45581</v>
      </c>
      <c r="F33" s="4" t="s">
        <v>152</v>
      </c>
      <c r="G33" s="4">
        <v>45582.5</v>
      </c>
      <c r="H33" s="10" t="s">
        <v>54</v>
      </c>
      <c r="I33" s="10" t="s">
        <v>31</v>
      </c>
      <c r="J33" s="10" t="s">
        <v>32</v>
      </c>
      <c r="K33" s="30">
        <v>3764.7200000000003</v>
      </c>
      <c r="L33" s="29">
        <v>345</v>
      </c>
      <c r="M33" s="5">
        <v>1.5</v>
      </c>
      <c r="N33" s="38">
        <f t="shared" si="0"/>
        <v>517.5</v>
      </c>
      <c r="O33" s="49">
        <f>IFERROR(IF(Tabela13[[#This Row],[Total Passagens Aéreas]]+Tabela13[[#This Row],[Total Diárias Pagas]]=0,0,Tabela13[[#This Row],[Total Passagens Aéreas]]+Tabela13[[#This Row],[Total Diárias Pagas]]),0)</f>
        <v>4282.22</v>
      </c>
      <c r="P33" s="3" t="s">
        <v>33</v>
      </c>
      <c r="Q33" s="6" t="str">
        <f>IF(Tabela13[[#This Row],[DATA Início]]="","",MONTH(Tabela13[[#This Row],[DATA Início]])&amp;"/"&amp;YEAR(Tabela13[[#This Row],[DATA Início]]))</f>
        <v>10/2024</v>
      </c>
      <c r="R33" s="3" t="s">
        <v>153</v>
      </c>
      <c r="S33" s="8"/>
    </row>
    <row r="34" spans="1:19" s="13" customFormat="1" ht="15.95" customHeight="1" x14ac:dyDescent="0.25">
      <c r="A34" s="2" t="s">
        <v>154</v>
      </c>
      <c r="B34" s="3" t="s">
        <v>155</v>
      </c>
      <c r="C34" s="7" t="s">
        <v>156</v>
      </c>
      <c r="D34" s="3" t="s">
        <v>101</v>
      </c>
      <c r="E34" s="4">
        <v>45578</v>
      </c>
      <c r="F34" s="4" t="s">
        <v>157</v>
      </c>
      <c r="G34" s="10">
        <v>45610.5</v>
      </c>
      <c r="H34" s="10" t="s">
        <v>24</v>
      </c>
      <c r="I34" s="10" t="s">
        <v>133</v>
      </c>
      <c r="J34" s="10" t="s">
        <v>32</v>
      </c>
      <c r="K34" s="30">
        <v>1464.9299999999998</v>
      </c>
      <c r="L34" s="29">
        <v>345</v>
      </c>
      <c r="M34" s="5">
        <v>32.5</v>
      </c>
      <c r="N34" s="38">
        <f t="shared" ref="N34:N65" si="1">IFERROR(IF(M34=0,0,L34*M34),0)</f>
        <v>11212.5</v>
      </c>
      <c r="O34" s="49">
        <f>IFERROR(IF(Tabela13[[#This Row],[Total Passagens Aéreas]]+Tabela13[[#This Row],[Total Diárias Pagas]]=0,0,Tabela13[[#This Row],[Total Passagens Aéreas]]+Tabela13[[#This Row],[Total Diárias Pagas]]),0)</f>
        <v>12677.43</v>
      </c>
      <c r="P34" s="3" t="s">
        <v>27</v>
      </c>
      <c r="Q34" s="6" t="str">
        <f>IF(Tabela13[[#This Row],[DATA Início]]="","",MONTH(Tabela13[[#This Row],[DATA Início]])&amp;"/"&amp;YEAR(Tabela13[[#This Row],[DATA Início]]))</f>
        <v>10/2024</v>
      </c>
      <c r="R34" s="3" t="s">
        <v>158</v>
      </c>
      <c r="S34" s="8"/>
    </row>
    <row r="35" spans="1:19" s="13" customFormat="1" ht="15.95" customHeight="1" x14ac:dyDescent="0.25">
      <c r="A35" s="2" t="s">
        <v>154</v>
      </c>
      <c r="B35" s="3" t="s">
        <v>155</v>
      </c>
      <c r="C35" s="7" t="s">
        <v>156</v>
      </c>
      <c r="D35" s="3" t="s">
        <v>159</v>
      </c>
      <c r="E35" s="4">
        <v>45575</v>
      </c>
      <c r="F35" s="4" t="s">
        <v>157</v>
      </c>
      <c r="G35" s="4">
        <v>45575.5</v>
      </c>
      <c r="H35" s="10" t="s">
        <v>160</v>
      </c>
      <c r="I35" s="10" t="s">
        <v>107</v>
      </c>
      <c r="J35" s="10" t="s">
        <v>26</v>
      </c>
      <c r="K35" s="30">
        <v>0</v>
      </c>
      <c r="L35" s="29">
        <v>311</v>
      </c>
      <c r="M35" s="5">
        <v>0.5</v>
      </c>
      <c r="N35" s="38">
        <f t="shared" si="1"/>
        <v>155.5</v>
      </c>
      <c r="O35" s="49">
        <f>IFERROR(IF(Tabela13[[#This Row],[Total Passagens Aéreas]]+Tabela13[[#This Row],[Total Diárias Pagas]]=0,0,Tabela13[[#This Row],[Total Passagens Aéreas]]+Tabela13[[#This Row],[Total Diárias Pagas]]),0)</f>
        <v>155.5</v>
      </c>
      <c r="P35" s="3" t="s">
        <v>33</v>
      </c>
      <c r="Q35" s="6" t="str">
        <f>IF(Tabela13[[#This Row],[DATA Início]]="","",MONTH(Tabela13[[#This Row],[DATA Início]])&amp;"/"&amp;YEAR(Tabela13[[#This Row],[DATA Início]]))</f>
        <v>10/2024</v>
      </c>
      <c r="R35" s="3" t="s">
        <v>161</v>
      </c>
      <c r="S35" s="8"/>
    </row>
    <row r="36" spans="1:19" s="13" customFormat="1" ht="15.95" customHeight="1" x14ac:dyDescent="0.25">
      <c r="A36" s="2" t="s">
        <v>162</v>
      </c>
      <c r="B36" s="3" t="s">
        <v>163</v>
      </c>
      <c r="C36" s="7" t="s">
        <v>164</v>
      </c>
      <c r="D36" s="3" t="s">
        <v>22</v>
      </c>
      <c r="E36" s="4">
        <v>45593</v>
      </c>
      <c r="F36" s="4" t="s">
        <v>165</v>
      </c>
      <c r="G36" s="4">
        <v>45594.5</v>
      </c>
      <c r="H36" s="10" t="s">
        <v>166</v>
      </c>
      <c r="I36" s="10" t="s">
        <v>25</v>
      </c>
      <c r="J36" s="10" t="s">
        <v>26</v>
      </c>
      <c r="K36" s="30">
        <v>0</v>
      </c>
      <c r="L36" s="29">
        <v>345</v>
      </c>
      <c r="M36" s="5">
        <v>1.5</v>
      </c>
      <c r="N36" s="38">
        <f t="shared" si="1"/>
        <v>517.5</v>
      </c>
      <c r="O36" s="49">
        <f>IFERROR(IF(Tabela13[[#This Row],[Total Passagens Aéreas]]+Tabela13[[#This Row],[Total Diárias Pagas]]=0,0,Tabela13[[#This Row],[Total Passagens Aéreas]]+Tabela13[[#This Row],[Total Diárias Pagas]]),0)</f>
        <v>517.5</v>
      </c>
      <c r="P36" s="3" t="s">
        <v>33</v>
      </c>
      <c r="Q36" s="6" t="str">
        <f>IF(Tabela13[[#This Row],[DATA Início]]="","",MONTH(Tabela13[[#This Row],[DATA Início]])&amp;"/"&amp;YEAR(Tabela13[[#This Row],[DATA Início]]))</f>
        <v>10/2024</v>
      </c>
      <c r="R36" s="3" t="s">
        <v>45</v>
      </c>
      <c r="S36" s="8"/>
    </row>
    <row r="37" spans="1:19" s="13" customFormat="1" ht="15.95" customHeight="1" x14ac:dyDescent="0.25">
      <c r="A37" s="2" t="s">
        <v>167</v>
      </c>
      <c r="B37" s="3" t="s">
        <v>168</v>
      </c>
      <c r="C37" s="7" t="s">
        <v>169</v>
      </c>
      <c r="D37" s="3" t="s">
        <v>170</v>
      </c>
      <c r="E37" s="4">
        <v>45578</v>
      </c>
      <c r="F37" s="4" t="s">
        <v>72</v>
      </c>
      <c r="G37" s="4">
        <v>45590.5</v>
      </c>
      <c r="H37" s="4" t="s">
        <v>24</v>
      </c>
      <c r="I37" s="4" t="s">
        <v>61</v>
      </c>
      <c r="J37" s="4" t="s">
        <v>26</v>
      </c>
      <c r="K37" s="28">
        <v>0</v>
      </c>
      <c r="L37" s="29">
        <v>345</v>
      </c>
      <c r="M37" s="5">
        <v>12.5</v>
      </c>
      <c r="N37" s="38">
        <f t="shared" si="1"/>
        <v>4312.5</v>
      </c>
      <c r="O37" s="49">
        <f>IFERROR(IF(Tabela13[[#This Row],[Total Passagens Aéreas]]+Tabela13[[#This Row],[Total Diárias Pagas]]=0,0,Tabela13[[#This Row],[Total Passagens Aéreas]]+Tabela13[[#This Row],[Total Diárias Pagas]]),0)</f>
        <v>4312.5</v>
      </c>
      <c r="P37" s="3" t="s">
        <v>27</v>
      </c>
      <c r="Q37" s="6" t="str">
        <f>IF(Tabela13[[#This Row],[DATA Início]]="","",MONTH(Tabela13[[#This Row],[DATA Início]])&amp;"/"&amp;YEAR(Tabela13[[#This Row],[DATA Início]]))</f>
        <v>10/2024</v>
      </c>
      <c r="R37" s="3" t="s">
        <v>28</v>
      </c>
      <c r="S37" s="8"/>
    </row>
    <row r="38" spans="1:19" s="13" customFormat="1" ht="28.5" x14ac:dyDescent="0.25">
      <c r="A38" s="2" t="s">
        <v>167</v>
      </c>
      <c r="B38" s="3" t="s">
        <v>171</v>
      </c>
      <c r="C38" s="7" t="s">
        <v>172</v>
      </c>
      <c r="D38" s="3" t="s">
        <v>173</v>
      </c>
      <c r="E38" s="4">
        <v>45572</v>
      </c>
      <c r="F38" s="4" t="s">
        <v>72</v>
      </c>
      <c r="G38" s="4">
        <v>45574.5</v>
      </c>
      <c r="H38" s="4" t="s">
        <v>30</v>
      </c>
      <c r="I38" s="4" t="s">
        <v>31</v>
      </c>
      <c r="J38" s="10" t="s">
        <v>32</v>
      </c>
      <c r="K38" s="28">
        <v>1892.3200000000002</v>
      </c>
      <c r="L38" s="29">
        <v>438</v>
      </c>
      <c r="M38" s="5">
        <v>2.5</v>
      </c>
      <c r="N38" s="38">
        <f t="shared" si="1"/>
        <v>1095</v>
      </c>
      <c r="O38" s="49">
        <f>IFERROR(IF(Tabela13[[#This Row],[Total Passagens Aéreas]]+Tabela13[[#This Row],[Total Diárias Pagas]]=0,0,Tabela13[[#This Row],[Total Passagens Aéreas]]+Tabela13[[#This Row],[Total Diárias Pagas]]),0)</f>
        <v>2987.32</v>
      </c>
      <c r="P38" s="3" t="s">
        <v>33</v>
      </c>
      <c r="Q38" s="6" t="str">
        <f>IF(Tabela13[[#This Row],[DATA Início]]="","",MONTH(Tabela13[[#This Row],[DATA Início]])&amp;"/"&amp;YEAR(Tabela13[[#This Row],[DATA Início]]))</f>
        <v>10/2024</v>
      </c>
      <c r="R38" s="19" t="s">
        <v>94</v>
      </c>
      <c r="S38" s="8"/>
    </row>
    <row r="39" spans="1:19" s="13" customFormat="1" ht="15.95" customHeight="1" x14ac:dyDescent="0.25">
      <c r="A39" s="2" t="s">
        <v>167</v>
      </c>
      <c r="B39" s="3" t="s">
        <v>174</v>
      </c>
      <c r="C39" s="7" t="s">
        <v>175</v>
      </c>
      <c r="D39" s="3" t="s">
        <v>42</v>
      </c>
      <c r="E39" s="4">
        <v>45576</v>
      </c>
      <c r="F39" s="4" t="s">
        <v>72</v>
      </c>
      <c r="G39" s="10">
        <v>45576</v>
      </c>
      <c r="H39" s="10" t="s">
        <v>54</v>
      </c>
      <c r="I39" s="10" t="s">
        <v>25</v>
      </c>
      <c r="J39" s="10" t="s">
        <v>26</v>
      </c>
      <c r="K39" s="30">
        <v>0</v>
      </c>
      <c r="L39" s="29">
        <v>0</v>
      </c>
      <c r="M39" s="5">
        <v>0</v>
      </c>
      <c r="N39" s="51" t="s">
        <v>44</v>
      </c>
      <c r="O39" s="49">
        <f>IFERROR(IF(Tabela13[[#This Row],[Total Passagens Aéreas]]+Tabela13[[#This Row],[Total Diárias Pagas]]=0,0,Tabela13[[#This Row],[Total Passagens Aéreas]]+Tabela13[[#This Row],[Total Diárias Pagas]]),0)</f>
        <v>0</v>
      </c>
      <c r="P39" s="3" t="s">
        <v>33</v>
      </c>
      <c r="Q39" s="6" t="str">
        <f>IF(Tabela13[[#This Row],[DATA Início]]="","",MONTH(Tabela13[[#This Row],[DATA Início]])&amp;"/"&amp;YEAR(Tabela13[[#This Row],[DATA Início]]))</f>
        <v>10/2024</v>
      </c>
      <c r="R39" s="3" t="s">
        <v>45</v>
      </c>
      <c r="S39" s="8"/>
    </row>
    <row r="40" spans="1:19" s="13" customFormat="1" ht="15.95" customHeight="1" x14ac:dyDescent="0.25">
      <c r="A40" s="2" t="s">
        <v>167</v>
      </c>
      <c r="B40" s="3" t="s">
        <v>176</v>
      </c>
      <c r="C40" s="7" t="s">
        <v>177</v>
      </c>
      <c r="D40" s="3" t="s">
        <v>42</v>
      </c>
      <c r="E40" s="4">
        <v>45587</v>
      </c>
      <c r="F40" s="4" t="s">
        <v>72</v>
      </c>
      <c r="G40" s="10">
        <v>45587</v>
      </c>
      <c r="H40" s="10" t="s">
        <v>54</v>
      </c>
      <c r="I40" s="10" t="s">
        <v>25</v>
      </c>
      <c r="J40" s="10" t="s">
        <v>26</v>
      </c>
      <c r="K40" s="30">
        <v>0</v>
      </c>
      <c r="L40" s="29">
        <v>0</v>
      </c>
      <c r="M40" s="5">
        <v>0</v>
      </c>
      <c r="N40" s="51" t="s">
        <v>44</v>
      </c>
      <c r="O40" s="49">
        <f>IFERROR(IF(Tabela13[[#This Row],[Total Passagens Aéreas]]+Tabela13[[#This Row],[Total Diárias Pagas]]=0,0,Tabela13[[#This Row],[Total Passagens Aéreas]]+Tabela13[[#This Row],[Total Diárias Pagas]]),0)</f>
        <v>0</v>
      </c>
      <c r="P40" s="3" t="s">
        <v>33</v>
      </c>
      <c r="Q40" s="6" t="str">
        <f>IF(Tabela13[[#This Row],[DATA Início]]="","",MONTH(Tabela13[[#This Row],[DATA Início]])&amp;"/"&amp;YEAR(Tabela13[[#This Row],[DATA Início]]))</f>
        <v>10/2024</v>
      </c>
      <c r="R40" s="3" t="s">
        <v>45</v>
      </c>
      <c r="S40" s="8"/>
    </row>
    <row r="41" spans="1:19" s="13" customFormat="1" ht="15.95" customHeight="1" x14ac:dyDescent="0.25">
      <c r="A41" s="2" t="s">
        <v>167</v>
      </c>
      <c r="B41" s="3" t="s">
        <v>178</v>
      </c>
      <c r="C41" s="7" t="s">
        <v>179</v>
      </c>
      <c r="D41" s="3" t="s">
        <v>42</v>
      </c>
      <c r="E41" s="4">
        <v>45587</v>
      </c>
      <c r="F41" s="4" t="s">
        <v>72</v>
      </c>
      <c r="G41" s="10">
        <v>45587</v>
      </c>
      <c r="H41" s="10" t="s">
        <v>54</v>
      </c>
      <c r="I41" s="10" t="s">
        <v>25</v>
      </c>
      <c r="J41" s="10" t="s">
        <v>26</v>
      </c>
      <c r="K41" s="30">
        <v>0</v>
      </c>
      <c r="L41" s="29">
        <v>0</v>
      </c>
      <c r="M41" s="5">
        <v>0</v>
      </c>
      <c r="N41" s="51" t="s">
        <v>44</v>
      </c>
      <c r="O41" s="49">
        <f>IFERROR(IF(Tabela13[[#This Row],[Total Passagens Aéreas]]+Tabela13[[#This Row],[Total Diárias Pagas]]=0,0,Tabela13[[#This Row],[Total Passagens Aéreas]]+Tabela13[[#This Row],[Total Diárias Pagas]]),0)</f>
        <v>0</v>
      </c>
      <c r="P41" s="3" t="s">
        <v>33</v>
      </c>
      <c r="Q41" s="6" t="str">
        <f>IF(Tabela13[[#This Row],[DATA Início]]="","",MONTH(Tabela13[[#This Row],[DATA Início]])&amp;"/"&amp;YEAR(Tabela13[[#This Row],[DATA Início]]))</f>
        <v>10/2024</v>
      </c>
      <c r="R41" s="3" t="s">
        <v>45</v>
      </c>
      <c r="S41" s="8"/>
    </row>
    <row r="42" spans="1:19" s="13" customFormat="1" ht="15.95" customHeight="1" x14ac:dyDescent="0.25">
      <c r="A42" s="2" t="s">
        <v>167</v>
      </c>
      <c r="B42" s="3" t="s">
        <v>180</v>
      </c>
      <c r="C42" s="7" t="s">
        <v>181</v>
      </c>
      <c r="D42" s="3" t="s">
        <v>22</v>
      </c>
      <c r="E42" s="4">
        <v>45578</v>
      </c>
      <c r="F42" s="4" t="s">
        <v>72</v>
      </c>
      <c r="G42" s="10">
        <v>45590.5</v>
      </c>
      <c r="H42" s="10" t="s">
        <v>24</v>
      </c>
      <c r="I42" s="10" t="s">
        <v>61</v>
      </c>
      <c r="J42" s="10" t="s">
        <v>26</v>
      </c>
      <c r="K42" s="30">
        <v>0</v>
      </c>
      <c r="L42" s="29">
        <v>345</v>
      </c>
      <c r="M42" s="5">
        <v>12.5</v>
      </c>
      <c r="N42" s="38">
        <f t="shared" si="1"/>
        <v>4312.5</v>
      </c>
      <c r="O42" s="49">
        <f>IFERROR(IF(Tabela13[[#This Row],[Total Passagens Aéreas]]+Tabela13[[#This Row],[Total Diárias Pagas]]=0,0,Tabela13[[#This Row],[Total Passagens Aéreas]]+Tabela13[[#This Row],[Total Diárias Pagas]]),0)</f>
        <v>4312.5</v>
      </c>
      <c r="P42" s="3" t="s">
        <v>27</v>
      </c>
      <c r="Q42" s="6" t="str">
        <f>IF(Tabela13[[#This Row],[DATA Início]]="","",MONTH(Tabela13[[#This Row],[DATA Início]])&amp;"/"&amp;YEAR(Tabela13[[#This Row],[DATA Início]]))</f>
        <v>10/2024</v>
      </c>
      <c r="R42" s="3" t="s">
        <v>182</v>
      </c>
      <c r="S42" s="8"/>
    </row>
    <row r="43" spans="1:19" s="13" customFormat="1" ht="15.95" customHeight="1" x14ac:dyDescent="0.25">
      <c r="A43" s="2" t="s">
        <v>167</v>
      </c>
      <c r="B43" s="3" t="s">
        <v>183</v>
      </c>
      <c r="C43" s="7" t="s">
        <v>184</v>
      </c>
      <c r="D43" s="3" t="s">
        <v>173</v>
      </c>
      <c r="E43" s="4">
        <v>45566</v>
      </c>
      <c r="F43" s="4" t="s">
        <v>72</v>
      </c>
      <c r="G43" s="4">
        <v>45566.5</v>
      </c>
      <c r="H43" s="4" t="s">
        <v>30</v>
      </c>
      <c r="I43" s="4" t="s">
        <v>31</v>
      </c>
      <c r="J43" s="10" t="s">
        <v>32</v>
      </c>
      <c r="K43" s="28">
        <v>2963.3900000000003</v>
      </c>
      <c r="L43" s="29">
        <v>438</v>
      </c>
      <c r="M43" s="5">
        <v>0.5</v>
      </c>
      <c r="N43" s="38">
        <f t="shared" si="1"/>
        <v>219</v>
      </c>
      <c r="O43" s="49">
        <f>IFERROR(IF(Tabela13[[#This Row],[Total Passagens Aéreas]]+Tabela13[[#This Row],[Total Diárias Pagas]]=0,0,Tabela13[[#This Row],[Total Passagens Aéreas]]+Tabela13[[#This Row],[Total Diárias Pagas]]),0)</f>
        <v>3182.3900000000003</v>
      </c>
      <c r="P43" s="3" t="s">
        <v>33</v>
      </c>
      <c r="Q43" s="6" t="str">
        <f>IF(Tabela13[[#This Row],[DATA Início]]="","",MONTH(Tabela13[[#This Row],[DATA Início]])&amp;"/"&amp;YEAR(Tabela13[[#This Row],[DATA Início]]))</f>
        <v>10/2024</v>
      </c>
      <c r="R43" s="3" t="s">
        <v>185</v>
      </c>
      <c r="S43" s="8"/>
    </row>
    <row r="44" spans="1:19" s="13" customFormat="1" ht="14.25" x14ac:dyDescent="0.25">
      <c r="A44" s="2" t="s">
        <v>167</v>
      </c>
      <c r="B44" s="3" t="s">
        <v>186</v>
      </c>
      <c r="C44" s="7" t="s">
        <v>187</v>
      </c>
      <c r="D44" s="3" t="s">
        <v>42</v>
      </c>
      <c r="E44" s="4">
        <v>45574</v>
      </c>
      <c r="F44" s="4" t="s">
        <v>72</v>
      </c>
      <c r="G44" s="10">
        <v>45574</v>
      </c>
      <c r="H44" s="10" t="s">
        <v>54</v>
      </c>
      <c r="I44" s="10" t="s">
        <v>61</v>
      </c>
      <c r="J44" s="10" t="s">
        <v>26</v>
      </c>
      <c r="K44" s="30">
        <v>0</v>
      </c>
      <c r="L44" s="29">
        <v>0</v>
      </c>
      <c r="M44" s="5">
        <v>0</v>
      </c>
      <c r="N44" s="51" t="s">
        <v>44</v>
      </c>
      <c r="O44" s="49">
        <f>IFERROR(IF(Tabela13[[#This Row],[Total Passagens Aéreas]]+Tabela13[[#This Row],[Total Diárias Pagas]]=0,0,Tabela13[[#This Row],[Total Passagens Aéreas]]+Tabela13[[#This Row],[Total Diárias Pagas]]),0)</f>
        <v>0</v>
      </c>
      <c r="P44" s="3" t="s">
        <v>33</v>
      </c>
      <c r="Q44" s="6" t="str">
        <f>IF(Tabela13[[#This Row],[DATA Início]]="","",MONTH(Tabela13[[#This Row],[DATA Início]])&amp;"/"&amp;YEAR(Tabela13[[#This Row],[DATA Início]]))</f>
        <v>10/2024</v>
      </c>
      <c r="R44" s="3" t="s">
        <v>45</v>
      </c>
      <c r="S44" s="8"/>
    </row>
    <row r="45" spans="1:19" s="13" customFormat="1" ht="15.95" customHeight="1" x14ac:dyDescent="0.25">
      <c r="A45" s="2" t="s">
        <v>167</v>
      </c>
      <c r="B45" s="3" t="s">
        <v>188</v>
      </c>
      <c r="C45" s="7" t="s">
        <v>189</v>
      </c>
      <c r="D45" s="3" t="s">
        <v>101</v>
      </c>
      <c r="E45" s="4">
        <v>45579</v>
      </c>
      <c r="F45" s="4" t="s">
        <v>72</v>
      </c>
      <c r="G45" s="4">
        <v>45584.5</v>
      </c>
      <c r="H45" s="10" t="s">
        <v>38</v>
      </c>
      <c r="I45" s="10" t="s">
        <v>31</v>
      </c>
      <c r="J45" s="10" t="s">
        <v>32</v>
      </c>
      <c r="K45" s="30">
        <v>3052.13</v>
      </c>
      <c r="L45" s="29">
        <v>311</v>
      </c>
      <c r="M45" s="5">
        <v>5.5</v>
      </c>
      <c r="N45" s="38">
        <f t="shared" si="1"/>
        <v>1710.5</v>
      </c>
      <c r="O45" s="49">
        <f>IFERROR(IF(Tabela13[[#This Row],[Total Passagens Aéreas]]+Tabela13[[#This Row],[Total Diárias Pagas]]=0,0,Tabela13[[#This Row],[Total Passagens Aéreas]]+Tabela13[[#This Row],[Total Diárias Pagas]]),0)</f>
        <v>4762.63</v>
      </c>
      <c r="P45" s="3" t="s">
        <v>33</v>
      </c>
      <c r="Q45" s="6" t="str">
        <f>IF(Tabela13[[#This Row],[DATA Início]]="","",MONTH(Tabela13[[#This Row],[DATA Início]])&amp;"/"&amp;YEAR(Tabela13[[#This Row],[DATA Início]]))</f>
        <v>10/2024</v>
      </c>
      <c r="R45" s="3" t="s">
        <v>190</v>
      </c>
      <c r="S45" s="8"/>
    </row>
    <row r="46" spans="1:19" s="13" customFormat="1" ht="15.95" customHeight="1" x14ac:dyDescent="0.25">
      <c r="A46" s="2" t="s">
        <v>167</v>
      </c>
      <c r="B46" s="3" t="s">
        <v>191</v>
      </c>
      <c r="C46" s="7" t="s">
        <v>192</v>
      </c>
      <c r="D46" s="3" t="s">
        <v>106</v>
      </c>
      <c r="E46" s="4">
        <v>45590</v>
      </c>
      <c r="F46" s="4" t="s">
        <v>72</v>
      </c>
      <c r="G46" s="4">
        <v>45590.5</v>
      </c>
      <c r="H46" s="10" t="s">
        <v>54</v>
      </c>
      <c r="I46" s="10" t="s">
        <v>107</v>
      </c>
      <c r="J46" s="10" t="s">
        <v>26</v>
      </c>
      <c r="K46" s="30">
        <v>0</v>
      </c>
      <c r="L46" s="29">
        <v>345</v>
      </c>
      <c r="M46" s="5">
        <v>0.5</v>
      </c>
      <c r="N46" s="38">
        <f t="shared" si="1"/>
        <v>172.5</v>
      </c>
      <c r="O46" s="49">
        <f>IFERROR(IF(Tabela13[[#This Row],[Total Passagens Aéreas]]+Tabela13[[#This Row],[Total Diárias Pagas]]=0,0,Tabela13[[#This Row],[Total Passagens Aéreas]]+Tabela13[[#This Row],[Total Diárias Pagas]]),0)</f>
        <v>172.5</v>
      </c>
      <c r="P46" s="3" t="s">
        <v>33</v>
      </c>
      <c r="Q46" s="6" t="str">
        <f>IF(Tabela13[[#This Row],[DATA Início]]="","",MONTH(Tabela13[[#This Row],[DATA Início]])&amp;"/"&amp;YEAR(Tabela13[[#This Row],[DATA Início]]))</f>
        <v>10/2024</v>
      </c>
      <c r="R46" s="3" t="s">
        <v>193</v>
      </c>
      <c r="S46" s="8"/>
    </row>
    <row r="47" spans="1:19" s="13" customFormat="1" ht="15.95" customHeight="1" x14ac:dyDescent="0.25">
      <c r="A47" s="2" t="s">
        <v>167</v>
      </c>
      <c r="B47" s="3" t="s">
        <v>194</v>
      </c>
      <c r="C47" s="7" t="s">
        <v>195</v>
      </c>
      <c r="D47" s="3" t="s">
        <v>42</v>
      </c>
      <c r="E47" s="4">
        <v>45585</v>
      </c>
      <c r="F47" s="4" t="s">
        <v>72</v>
      </c>
      <c r="G47" s="4">
        <v>45585.5</v>
      </c>
      <c r="H47" s="10" t="s">
        <v>196</v>
      </c>
      <c r="I47" s="10" t="s">
        <v>31</v>
      </c>
      <c r="J47" s="10" t="s">
        <v>32</v>
      </c>
      <c r="K47" s="30">
        <v>0</v>
      </c>
      <c r="L47" s="29">
        <v>345</v>
      </c>
      <c r="M47" s="5">
        <v>0.5</v>
      </c>
      <c r="N47" s="38">
        <f t="shared" si="1"/>
        <v>172.5</v>
      </c>
      <c r="O47" s="49">
        <f>IFERROR(IF(Tabela13[[#This Row],[Total Passagens Aéreas]]+Tabela13[[#This Row],[Total Diárias Pagas]]=0,0,Tabela13[[#This Row],[Total Passagens Aéreas]]+Tabela13[[#This Row],[Total Diárias Pagas]]),0)</f>
        <v>172.5</v>
      </c>
      <c r="P47" s="3" t="s">
        <v>33</v>
      </c>
      <c r="Q47" s="6" t="str">
        <f>IF(Tabela13[[#This Row],[DATA Início]]="","",MONTH(Tabela13[[#This Row],[DATA Início]])&amp;"/"&amp;YEAR(Tabela13[[#This Row],[DATA Início]]))</f>
        <v>10/2024</v>
      </c>
      <c r="R47" s="3" t="s">
        <v>197</v>
      </c>
      <c r="S47" s="8"/>
    </row>
    <row r="48" spans="1:19" s="13" customFormat="1" ht="15.95" customHeight="1" x14ac:dyDescent="0.25">
      <c r="A48" s="2" t="s">
        <v>167</v>
      </c>
      <c r="B48" s="3" t="s">
        <v>191</v>
      </c>
      <c r="C48" s="7" t="s">
        <v>192</v>
      </c>
      <c r="D48" s="3" t="s">
        <v>106</v>
      </c>
      <c r="E48" s="4">
        <v>45593</v>
      </c>
      <c r="F48" s="4" t="s">
        <v>72</v>
      </c>
      <c r="G48" s="10">
        <v>45598.5</v>
      </c>
      <c r="H48" s="10" t="s">
        <v>198</v>
      </c>
      <c r="I48" s="10" t="s">
        <v>107</v>
      </c>
      <c r="J48" s="10" t="s">
        <v>26</v>
      </c>
      <c r="K48" s="30">
        <v>0</v>
      </c>
      <c r="L48" s="29">
        <v>311</v>
      </c>
      <c r="M48" s="5">
        <v>5.5</v>
      </c>
      <c r="N48" s="38">
        <f t="shared" si="1"/>
        <v>1710.5</v>
      </c>
      <c r="O48" s="49">
        <f>IFERROR(IF(Tabela13[[#This Row],[Total Passagens Aéreas]]+Tabela13[[#This Row],[Total Diárias Pagas]]=0,0,Tabela13[[#This Row],[Total Passagens Aéreas]]+Tabela13[[#This Row],[Total Diárias Pagas]]),0)</f>
        <v>1710.5</v>
      </c>
      <c r="P48" s="3" t="s">
        <v>33</v>
      </c>
      <c r="Q48" s="6" t="str">
        <f>IF(Tabela13[[#This Row],[DATA Início]]="","",MONTH(Tabela13[[#This Row],[DATA Início]])&amp;"/"&amp;YEAR(Tabela13[[#This Row],[DATA Início]]))</f>
        <v>10/2024</v>
      </c>
      <c r="R48" s="3" t="s">
        <v>199</v>
      </c>
      <c r="S48" s="8"/>
    </row>
    <row r="49" spans="1:19" s="13" customFormat="1" ht="15.95" customHeight="1" x14ac:dyDescent="0.25">
      <c r="A49" s="2" t="s">
        <v>200</v>
      </c>
      <c r="B49" s="3" t="s">
        <v>201</v>
      </c>
      <c r="C49" s="7" t="s">
        <v>202</v>
      </c>
      <c r="D49" s="3" t="s">
        <v>42</v>
      </c>
      <c r="E49" s="4">
        <v>45568</v>
      </c>
      <c r="F49" s="4" t="s">
        <v>203</v>
      </c>
      <c r="G49" s="10">
        <v>45569.5</v>
      </c>
      <c r="H49" s="10" t="s">
        <v>54</v>
      </c>
      <c r="I49" s="10" t="s">
        <v>31</v>
      </c>
      <c r="J49" s="10" t="s">
        <v>32</v>
      </c>
      <c r="K49" s="30">
        <v>1440.75</v>
      </c>
      <c r="L49" s="29">
        <v>345</v>
      </c>
      <c r="M49" s="5">
        <v>1.5</v>
      </c>
      <c r="N49" s="38">
        <f t="shared" si="1"/>
        <v>517.5</v>
      </c>
      <c r="O49" s="49">
        <f>IFERROR(IF(Tabela13[[#This Row],[Total Passagens Aéreas]]+Tabela13[[#This Row],[Total Diárias Pagas]]=0,0,Tabela13[[#This Row],[Total Passagens Aéreas]]+Tabela13[[#This Row],[Total Diárias Pagas]]),0)</f>
        <v>1958.25</v>
      </c>
      <c r="P49" s="3" t="s">
        <v>33</v>
      </c>
      <c r="Q49" s="6" t="str">
        <f>IF(Tabela13[[#This Row],[DATA Início]]="","",MONTH(Tabela13[[#This Row],[DATA Início]])&amp;"/"&amp;YEAR(Tabela13[[#This Row],[DATA Início]]))</f>
        <v>10/2024</v>
      </c>
      <c r="R49" s="3" t="s">
        <v>45</v>
      </c>
      <c r="S49" s="8"/>
    </row>
    <row r="50" spans="1:19" s="13" customFormat="1" ht="15.95" customHeight="1" x14ac:dyDescent="0.25">
      <c r="A50" s="2" t="s">
        <v>200</v>
      </c>
      <c r="B50" s="3" t="s">
        <v>204</v>
      </c>
      <c r="C50" s="7" t="s">
        <v>205</v>
      </c>
      <c r="D50" s="3" t="s">
        <v>42</v>
      </c>
      <c r="E50" s="4">
        <v>45568</v>
      </c>
      <c r="F50" s="4" t="s">
        <v>203</v>
      </c>
      <c r="G50" s="10">
        <v>45569.5</v>
      </c>
      <c r="H50" s="10" t="s">
        <v>54</v>
      </c>
      <c r="I50" s="10" t="s">
        <v>31</v>
      </c>
      <c r="J50" s="10" t="s">
        <v>32</v>
      </c>
      <c r="K50" s="30">
        <v>1629.75</v>
      </c>
      <c r="L50" s="29">
        <v>345</v>
      </c>
      <c r="M50" s="5">
        <v>1.5</v>
      </c>
      <c r="N50" s="38">
        <f t="shared" si="1"/>
        <v>517.5</v>
      </c>
      <c r="O50" s="49">
        <f>IFERROR(IF(Tabela13[[#This Row],[Total Passagens Aéreas]]+Tabela13[[#This Row],[Total Diárias Pagas]]=0,0,Tabela13[[#This Row],[Total Passagens Aéreas]]+Tabela13[[#This Row],[Total Diárias Pagas]]),0)</f>
        <v>2147.25</v>
      </c>
      <c r="P50" s="3" t="s">
        <v>33</v>
      </c>
      <c r="Q50" s="6" t="str">
        <f>IF(Tabela13[[#This Row],[DATA Início]]="","",MONTH(Tabela13[[#This Row],[DATA Início]])&amp;"/"&amp;YEAR(Tabela13[[#This Row],[DATA Início]]))</f>
        <v>10/2024</v>
      </c>
      <c r="R50" s="3" t="s">
        <v>45</v>
      </c>
      <c r="S50" s="8"/>
    </row>
    <row r="51" spans="1:19" s="13" customFormat="1" ht="15.95" customHeight="1" x14ac:dyDescent="0.25">
      <c r="A51" s="2" t="s">
        <v>200</v>
      </c>
      <c r="B51" s="3" t="s">
        <v>206</v>
      </c>
      <c r="C51" s="7" t="s">
        <v>207</v>
      </c>
      <c r="D51" s="3" t="s">
        <v>42</v>
      </c>
      <c r="E51" s="4">
        <v>45572</v>
      </c>
      <c r="F51" s="4" t="s">
        <v>203</v>
      </c>
      <c r="G51" s="10">
        <v>45573.5</v>
      </c>
      <c r="H51" s="10" t="s">
        <v>54</v>
      </c>
      <c r="I51" s="10" t="s">
        <v>31</v>
      </c>
      <c r="J51" s="10" t="s">
        <v>32</v>
      </c>
      <c r="K51" s="30">
        <v>1650.75</v>
      </c>
      <c r="L51" s="29">
        <v>345</v>
      </c>
      <c r="M51" s="5">
        <v>1.5</v>
      </c>
      <c r="N51" s="38">
        <f t="shared" si="1"/>
        <v>517.5</v>
      </c>
      <c r="O51" s="49">
        <f>IFERROR(IF(Tabela13[[#This Row],[Total Passagens Aéreas]]+Tabela13[[#This Row],[Total Diárias Pagas]]=0,0,Tabela13[[#This Row],[Total Passagens Aéreas]]+Tabela13[[#This Row],[Total Diárias Pagas]]),0)</f>
        <v>2168.25</v>
      </c>
      <c r="P51" s="3" t="s">
        <v>33</v>
      </c>
      <c r="Q51" s="6" t="str">
        <f>IF(Tabela13[[#This Row],[DATA Início]]="","",MONTH(Tabela13[[#This Row],[DATA Início]])&amp;"/"&amp;YEAR(Tabela13[[#This Row],[DATA Início]]))</f>
        <v>10/2024</v>
      </c>
      <c r="R51" s="3" t="s">
        <v>45</v>
      </c>
      <c r="S51" s="8"/>
    </row>
    <row r="52" spans="1:19" s="13" customFormat="1" ht="15.95" customHeight="1" x14ac:dyDescent="0.25">
      <c r="A52" s="2" t="s">
        <v>200</v>
      </c>
      <c r="B52" s="3" t="s">
        <v>208</v>
      </c>
      <c r="C52" s="7" t="s">
        <v>209</v>
      </c>
      <c r="D52" s="3" t="s">
        <v>42</v>
      </c>
      <c r="E52" s="4">
        <v>45574</v>
      </c>
      <c r="F52" s="4" t="s">
        <v>203</v>
      </c>
      <c r="G52" s="10">
        <v>45576</v>
      </c>
      <c r="H52" s="10" t="s">
        <v>54</v>
      </c>
      <c r="I52" s="10" t="s">
        <v>31</v>
      </c>
      <c r="J52" s="10" t="s">
        <v>32</v>
      </c>
      <c r="K52" s="30">
        <v>1756.75</v>
      </c>
      <c r="L52" s="29">
        <v>345</v>
      </c>
      <c r="M52" s="5">
        <v>1.5</v>
      </c>
      <c r="N52" s="38">
        <f t="shared" si="1"/>
        <v>517.5</v>
      </c>
      <c r="O52" s="49">
        <f>IFERROR(IF(Tabela13[[#This Row],[Total Passagens Aéreas]]+Tabela13[[#This Row],[Total Diárias Pagas]]=0,0,Tabela13[[#This Row],[Total Passagens Aéreas]]+Tabela13[[#This Row],[Total Diárias Pagas]]),0)</f>
        <v>2274.25</v>
      </c>
      <c r="P52" s="3" t="s">
        <v>33</v>
      </c>
      <c r="Q52" s="6" t="str">
        <f>IF(Tabela13[[#This Row],[DATA Início]]="","",MONTH(Tabela13[[#This Row],[DATA Início]])&amp;"/"&amp;YEAR(Tabela13[[#This Row],[DATA Início]]))</f>
        <v>10/2024</v>
      </c>
      <c r="R52" s="3" t="s">
        <v>45</v>
      </c>
      <c r="S52" s="26" t="s">
        <v>210</v>
      </c>
    </row>
    <row r="53" spans="1:19" s="13" customFormat="1" ht="15.95" customHeight="1" x14ac:dyDescent="0.25">
      <c r="A53" s="2" t="s">
        <v>200</v>
      </c>
      <c r="B53" s="3" t="s">
        <v>211</v>
      </c>
      <c r="C53" s="7" t="s">
        <v>212</v>
      </c>
      <c r="D53" s="3" t="s">
        <v>42</v>
      </c>
      <c r="E53" s="4">
        <v>45574</v>
      </c>
      <c r="F53" s="4" t="s">
        <v>203</v>
      </c>
      <c r="G53" s="10">
        <v>45576</v>
      </c>
      <c r="H53" s="10" t="s">
        <v>54</v>
      </c>
      <c r="I53" s="10" t="s">
        <v>31</v>
      </c>
      <c r="J53" s="10" t="s">
        <v>32</v>
      </c>
      <c r="K53" s="30">
        <v>1756.75</v>
      </c>
      <c r="L53" s="29">
        <v>345</v>
      </c>
      <c r="M53" s="5">
        <v>1.5</v>
      </c>
      <c r="N53" s="38">
        <f t="shared" si="1"/>
        <v>517.5</v>
      </c>
      <c r="O53" s="49">
        <f>IFERROR(IF(Tabela13[[#This Row],[Total Passagens Aéreas]]+Tabela13[[#This Row],[Total Diárias Pagas]]=0,0,Tabela13[[#This Row],[Total Passagens Aéreas]]+Tabela13[[#This Row],[Total Diárias Pagas]]),0)</f>
        <v>2274.25</v>
      </c>
      <c r="P53" s="3" t="s">
        <v>33</v>
      </c>
      <c r="Q53" s="6" t="str">
        <f>IF(Tabela13[[#This Row],[DATA Início]]="","",MONTH(Tabela13[[#This Row],[DATA Início]])&amp;"/"&amp;YEAR(Tabela13[[#This Row],[DATA Início]]))</f>
        <v>10/2024</v>
      </c>
      <c r="R53" s="3" t="s">
        <v>45</v>
      </c>
      <c r="S53" s="26" t="s">
        <v>210</v>
      </c>
    </row>
    <row r="54" spans="1:19" s="13" customFormat="1" ht="15.95" customHeight="1" x14ac:dyDescent="0.25">
      <c r="A54" s="2" t="s">
        <v>200</v>
      </c>
      <c r="B54" s="3" t="s">
        <v>213</v>
      </c>
      <c r="C54" s="7" t="s">
        <v>214</v>
      </c>
      <c r="D54" s="3" t="s">
        <v>42</v>
      </c>
      <c r="E54" s="4">
        <v>45578</v>
      </c>
      <c r="F54" s="4" t="s">
        <v>203</v>
      </c>
      <c r="G54" s="10">
        <v>45595.5</v>
      </c>
      <c r="H54" s="10" t="s">
        <v>24</v>
      </c>
      <c r="I54" s="10" t="s">
        <v>133</v>
      </c>
      <c r="J54" s="10" t="s">
        <v>32</v>
      </c>
      <c r="K54" s="30">
        <v>1768.55</v>
      </c>
      <c r="L54" s="29">
        <v>345</v>
      </c>
      <c r="M54" s="5">
        <v>17.5</v>
      </c>
      <c r="N54" s="38">
        <f t="shared" si="1"/>
        <v>6037.5</v>
      </c>
      <c r="O54" s="49">
        <f>IFERROR(IF(Tabela13[[#This Row],[Total Passagens Aéreas]]+Tabela13[[#This Row],[Total Diárias Pagas]]=0,0,Tabela13[[#This Row],[Total Passagens Aéreas]]+Tabela13[[#This Row],[Total Diárias Pagas]]),0)</f>
        <v>7806.05</v>
      </c>
      <c r="P54" s="3" t="s">
        <v>27</v>
      </c>
      <c r="Q54" s="6" t="str">
        <f>IF(Tabela13[[#This Row],[DATA Início]]="","",MONTH(Tabela13[[#This Row],[DATA Início]])&amp;"/"&amp;YEAR(Tabela13[[#This Row],[DATA Início]]))</f>
        <v>10/2024</v>
      </c>
      <c r="R54" s="3" t="s">
        <v>215</v>
      </c>
      <c r="S54" s="8"/>
    </row>
    <row r="55" spans="1:19" s="13" customFormat="1" ht="15.95" customHeight="1" x14ac:dyDescent="0.25">
      <c r="A55" s="2" t="s">
        <v>200</v>
      </c>
      <c r="B55" s="3" t="s">
        <v>216</v>
      </c>
      <c r="C55" s="7" t="s">
        <v>217</v>
      </c>
      <c r="D55" s="3" t="s">
        <v>42</v>
      </c>
      <c r="E55" s="4">
        <v>45578</v>
      </c>
      <c r="F55" s="4" t="s">
        <v>203</v>
      </c>
      <c r="G55" s="10">
        <v>45590.5</v>
      </c>
      <c r="H55" s="10" t="s">
        <v>24</v>
      </c>
      <c r="I55" s="10" t="s">
        <v>133</v>
      </c>
      <c r="J55" s="10" t="s">
        <v>32</v>
      </c>
      <c r="K55" s="30">
        <v>1998.55</v>
      </c>
      <c r="L55" s="29">
        <v>345</v>
      </c>
      <c r="M55" s="5">
        <v>12.5</v>
      </c>
      <c r="N55" s="38">
        <f t="shared" si="1"/>
        <v>4312.5</v>
      </c>
      <c r="O55" s="49">
        <f>IFERROR(IF(Tabela13[[#This Row],[Total Passagens Aéreas]]+Tabela13[[#This Row],[Total Diárias Pagas]]=0,0,Tabela13[[#This Row],[Total Passagens Aéreas]]+Tabela13[[#This Row],[Total Diárias Pagas]]),0)</f>
        <v>6311.05</v>
      </c>
      <c r="P55" s="3" t="s">
        <v>27</v>
      </c>
      <c r="Q55" s="6" t="str">
        <f>IF(Tabela13[[#This Row],[DATA Início]]="","",MONTH(Tabela13[[#This Row],[DATA Início]])&amp;"/"&amp;YEAR(Tabela13[[#This Row],[DATA Início]]))</f>
        <v>10/2024</v>
      </c>
      <c r="R55" s="3" t="s">
        <v>215</v>
      </c>
      <c r="S55" s="8"/>
    </row>
    <row r="56" spans="1:19" s="13" customFormat="1" ht="15.95" customHeight="1" x14ac:dyDescent="0.3">
      <c r="A56" s="2" t="s">
        <v>200</v>
      </c>
      <c r="B56" s="3" t="s">
        <v>218</v>
      </c>
      <c r="C56" s="7" t="s">
        <v>219</v>
      </c>
      <c r="D56" s="3" t="s">
        <v>42</v>
      </c>
      <c r="E56" s="4">
        <v>45578</v>
      </c>
      <c r="F56" s="4" t="s">
        <v>203</v>
      </c>
      <c r="G56" s="10">
        <v>45609.5</v>
      </c>
      <c r="H56" s="10" t="s">
        <v>24</v>
      </c>
      <c r="I56" s="10" t="s">
        <v>133</v>
      </c>
      <c r="J56" s="10" t="s">
        <v>32</v>
      </c>
      <c r="K56" s="30">
        <v>1848.55</v>
      </c>
      <c r="L56" s="29">
        <v>345</v>
      </c>
      <c r="M56" s="14">
        <v>31.5</v>
      </c>
      <c r="N56" s="38">
        <f t="shared" si="1"/>
        <v>10867.5</v>
      </c>
      <c r="O56" s="49">
        <f>IFERROR(IF(Tabela13[[#This Row],[Total Passagens Aéreas]]+Tabela13[[#This Row],[Total Diárias Pagas]]=0,0,Tabela13[[#This Row],[Total Passagens Aéreas]]+Tabela13[[#This Row],[Total Diárias Pagas]]),0)</f>
        <v>12716.05</v>
      </c>
      <c r="P56" s="3" t="s">
        <v>27</v>
      </c>
      <c r="Q56" s="6" t="str">
        <f>IF(Tabela13[[#This Row],[DATA Início]]="","",MONTH(Tabela13[[#This Row],[DATA Início]])&amp;"/"&amp;YEAR(Tabela13[[#This Row],[DATA Início]]))</f>
        <v>10/2024</v>
      </c>
      <c r="R56" s="3" t="s">
        <v>215</v>
      </c>
      <c r="S56" s="8"/>
    </row>
    <row r="57" spans="1:19" s="13" customFormat="1" ht="15.95" customHeight="1" x14ac:dyDescent="0.25">
      <c r="A57" s="2" t="s">
        <v>200</v>
      </c>
      <c r="B57" s="3" t="s">
        <v>220</v>
      </c>
      <c r="C57" s="7" t="s">
        <v>221</v>
      </c>
      <c r="D57" s="3" t="s">
        <v>42</v>
      </c>
      <c r="E57" s="4">
        <v>45585</v>
      </c>
      <c r="F57" s="4" t="s">
        <v>203</v>
      </c>
      <c r="G57" s="10">
        <v>45609.5</v>
      </c>
      <c r="H57" s="10" t="s">
        <v>24</v>
      </c>
      <c r="I57" s="10" t="s">
        <v>133</v>
      </c>
      <c r="J57" s="10" t="s">
        <v>32</v>
      </c>
      <c r="K57" s="30">
        <v>1868.55</v>
      </c>
      <c r="L57" s="29">
        <v>345</v>
      </c>
      <c r="M57" s="5">
        <v>24.5</v>
      </c>
      <c r="N57" s="38">
        <f t="shared" si="1"/>
        <v>8452.5</v>
      </c>
      <c r="O57" s="49">
        <f>IFERROR(IF(Tabela13[[#This Row],[Total Passagens Aéreas]]+Tabela13[[#This Row],[Total Diárias Pagas]]=0,0,Tabela13[[#This Row],[Total Passagens Aéreas]]+Tabela13[[#This Row],[Total Diárias Pagas]]),0)</f>
        <v>10321.049999999999</v>
      </c>
      <c r="P57" s="3" t="s">
        <v>27</v>
      </c>
      <c r="Q57" s="6" t="str">
        <f>IF(Tabela13[[#This Row],[DATA Início]]="","",MONTH(Tabela13[[#This Row],[DATA Início]])&amp;"/"&amp;YEAR(Tabela13[[#This Row],[DATA Início]]))</f>
        <v>10/2024</v>
      </c>
      <c r="R57" s="3" t="s">
        <v>215</v>
      </c>
      <c r="S57" s="8"/>
    </row>
    <row r="58" spans="1:19" s="13" customFormat="1" ht="15.95" customHeight="1" x14ac:dyDescent="0.25">
      <c r="A58" s="2" t="s">
        <v>200</v>
      </c>
      <c r="B58" s="3" t="s">
        <v>222</v>
      </c>
      <c r="C58" s="7" t="s">
        <v>223</v>
      </c>
      <c r="D58" s="3" t="s">
        <v>22</v>
      </c>
      <c r="E58" s="4">
        <v>45585</v>
      </c>
      <c r="F58" s="4" t="s">
        <v>203</v>
      </c>
      <c r="G58" s="10">
        <v>45609.5</v>
      </c>
      <c r="H58" s="10" t="s">
        <v>24</v>
      </c>
      <c r="I58" s="10" t="s">
        <v>133</v>
      </c>
      <c r="J58" s="10" t="s">
        <v>32</v>
      </c>
      <c r="K58" s="30">
        <v>1868.55</v>
      </c>
      <c r="L58" s="29">
        <v>345</v>
      </c>
      <c r="M58" s="5">
        <v>24.5</v>
      </c>
      <c r="N58" s="38">
        <f t="shared" si="1"/>
        <v>8452.5</v>
      </c>
      <c r="O58" s="49">
        <f>IFERROR(IF(Tabela13[[#This Row],[Total Passagens Aéreas]]+Tabela13[[#This Row],[Total Diárias Pagas]]=0,0,Tabela13[[#This Row],[Total Passagens Aéreas]]+Tabela13[[#This Row],[Total Diárias Pagas]]),0)</f>
        <v>10321.049999999999</v>
      </c>
      <c r="P58" s="3" t="s">
        <v>27</v>
      </c>
      <c r="Q58" s="6" t="str">
        <f>IF(Tabela13[[#This Row],[DATA Início]]="","",MONTH(Tabela13[[#This Row],[DATA Início]])&amp;"/"&amp;YEAR(Tabela13[[#This Row],[DATA Início]]))</f>
        <v>10/2024</v>
      </c>
      <c r="R58" s="3" t="s">
        <v>215</v>
      </c>
      <c r="S58" s="8"/>
    </row>
    <row r="59" spans="1:19" s="13" customFormat="1" ht="15.95" customHeight="1" x14ac:dyDescent="0.25">
      <c r="A59" s="2" t="s">
        <v>200</v>
      </c>
      <c r="B59" s="3" t="s">
        <v>224</v>
      </c>
      <c r="C59" s="7" t="s">
        <v>225</v>
      </c>
      <c r="D59" s="3" t="s">
        <v>42</v>
      </c>
      <c r="E59" s="4">
        <v>45585</v>
      </c>
      <c r="F59" s="4" t="s">
        <v>203</v>
      </c>
      <c r="G59" s="10">
        <v>45590.5</v>
      </c>
      <c r="H59" s="10" t="s">
        <v>24</v>
      </c>
      <c r="I59" s="10" t="s">
        <v>133</v>
      </c>
      <c r="J59" s="10" t="s">
        <v>32</v>
      </c>
      <c r="K59" s="30">
        <v>2178.5500000000002</v>
      </c>
      <c r="L59" s="29">
        <v>345</v>
      </c>
      <c r="M59" s="5">
        <v>5.5</v>
      </c>
      <c r="N59" s="38">
        <f t="shared" si="1"/>
        <v>1897.5</v>
      </c>
      <c r="O59" s="49">
        <f>IFERROR(IF(Tabela13[[#This Row],[Total Passagens Aéreas]]+Tabela13[[#This Row],[Total Diárias Pagas]]=0,0,Tabela13[[#This Row],[Total Passagens Aéreas]]+Tabela13[[#This Row],[Total Diárias Pagas]]),0)</f>
        <v>4076.05</v>
      </c>
      <c r="P59" s="3" t="s">
        <v>27</v>
      </c>
      <c r="Q59" s="6" t="str">
        <f>IF(Tabela13[[#This Row],[DATA Início]]="","",MONTH(Tabela13[[#This Row],[DATA Início]])&amp;"/"&amp;YEAR(Tabela13[[#This Row],[DATA Início]]))</f>
        <v>10/2024</v>
      </c>
      <c r="R59" s="3" t="s">
        <v>215</v>
      </c>
      <c r="S59" s="8"/>
    </row>
    <row r="60" spans="1:19" s="13" customFormat="1" ht="15.95" customHeight="1" x14ac:dyDescent="0.25">
      <c r="A60" s="2" t="s">
        <v>200</v>
      </c>
      <c r="B60" s="3" t="s">
        <v>226</v>
      </c>
      <c r="C60" s="7" t="s">
        <v>227</v>
      </c>
      <c r="D60" s="3" t="s">
        <v>42</v>
      </c>
      <c r="E60" s="4">
        <v>45582</v>
      </c>
      <c r="F60" s="4" t="s">
        <v>203</v>
      </c>
      <c r="G60" s="10">
        <v>45584</v>
      </c>
      <c r="H60" s="4" t="s">
        <v>54</v>
      </c>
      <c r="I60" s="10" t="s">
        <v>31</v>
      </c>
      <c r="J60" s="10" t="s">
        <v>32</v>
      </c>
      <c r="K60" s="31">
        <v>1668.55</v>
      </c>
      <c r="L60" s="29">
        <v>345</v>
      </c>
      <c r="M60" s="5">
        <v>1.5</v>
      </c>
      <c r="N60" s="38">
        <f t="shared" si="1"/>
        <v>517.5</v>
      </c>
      <c r="O60" s="49">
        <f>IFERROR(IF(Tabela13[[#This Row],[Total Passagens Aéreas]]+Tabela13[[#This Row],[Total Diárias Pagas]]=0,0,Tabela13[[#This Row],[Total Passagens Aéreas]]+Tabela13[[#This Row],[Total Diárias Pagas]]),0)</f>
        <v>2186.0500000000002</v>
      </c>
      <c r="P60" s="3" t="s">
        <v>33</v>
      </c>
      <c r="Q60" s="6" t="str">
        <f>IF(Tabela13[[#This Row],[DATA Início]]="","",MONTH(Tabela13[[#This Row],[DATA Início]])&amp;"/"&amp;YEAR(Tabela13[[#This Row],[DATA Início]]))</f>
        <v>10/2024</v>
      </c>
      <c r="R60" s="3" t="s">
        <v>45</v>
      </c>
      <c r="S60" s="26" t="s">
        <v>228</v>
      </c>
    </row>
    <row r="61" spans="1:19" s="13" customFormat="1" ht="15.95" customHeight="1" x14ac:dyDescent="0.25">
      <c r="A61" s="2" t="s">
        <v>200</v>
      </c>
      <c r="B61" s="3" t="s">
        <v>229</v>
      </c>
      <c r="C61" s="7" t="s">
        <v>230</v>
      </c>
      <c r="D61" s="3" t="s">
        <v>42</v>
      </c>
      <c r="E61" s="4">
        <v>45592</v>
      </c>
      <c r="F61" s="4" t="s">
        <v>203</v>
      </c>
      <c r="G61" s="10">
        <v>45595.5</v>
      </c>
      <c r="H61" s="10" t="s">
        <v>24</v>
      </c>
      <c r="I61" s="10" t="s">
        <v>133</v>
      </c>
      <c r="J61" s="10" t="s">
        <v>32</v>
      </c>
      <c r="K61" s="30">
        <v>2007.75</v>
      </c>
      <c r="L61" s="29">
        <v>345</v>
      </c>
      <c r="M61" s="5">
        <v>3.5</v>
      </c>
      <c r="N61" s="38">
        <f t="shared" si="1"/>
        <v>1207.5</v>
      </c>
      <c r="O61" s="49">
        <f>IFERROR(IF(Tabela13[[#This Row],[Total Passagens Aéreas]]+Tabela13[[#This Row],[Total Diárias Pagas]]=0,0,Tabela13[[#This Row],[Total Passagens Aéreas]]+Tabela13[[#This Row],[Total Diárias Pagas]]),0)</f>
        <v>3215.25</v>
      </c>
      <c r="P61" s="3" t="s">
        <v>27</v>
      </c>
      <c r="Q61" s="6" t="str">
        <f>IF(Tabela13[[#This Row],[DATA Início]]="","",MONTH(Tabela13[[#This Row],[DATA Início]])&amp;"/"&amp;YEAR(Tabela13[[#This Row],[DATA Início]]))</f>
        <v>10/2024</v>
      </c>
      <c r="R61" s="3" t="s">
        <v>215</v>
      </c>
      <c r="S61" s="8"/>
    </row>
    <row r="62" spans="1:19" s="13" customFormat="1" ht="15.95" customHeight="1" x14ac:dyDescent="0.25">
      <c r="A62" s="2" t="s">
        <v>200</v>
      </c>
      <c r="B62" s="3" t="s">
        <v>231</v>
      </c>
      <c r="C62" s="7" t="s">
        <v>232</v>
      </c>
      <c r="D62" s="3" t="s">
        <v>42</v>
      </c>
      <c r="E62" s="4">
        <v>45592</v>
      </c>
      <c r="F62" s="4" t="s">
        <v>203</v>
      </c>
      <c r="G62" s="10">
        <v>45595.5</v>
      </c>
      <c r="H62" s="10" t="s">
        <v>24</v>
      </c>
      <c r="I62" s="10" t="s">
        <v>133</v>
      </c>
      <c r="J62" s="10" t="s">
        <v>32</v>
      </c>
      <c r="K62" s="30">
        <v>2007.75</v>
      </c>
      <c r="L62" s="29">
        <v>345</v>
      </c>
      <c r="M62" s="5">
        <v>3.5</v>
      </c>
      <c r="N62" s="38">
        <f t="shared" si="1"/>
        <v>1207.5</v>
      </c>
      <c r="O62" s="49">
        <f>IFERROR(IF(Tabela13[[#This Row],[Total Passagens Aéreas]]+Tabela13[[#This Row],[Total Diárias Pagas]]=0,0,Tabela13[[#This Row],[Total Passagens Aéreas]]+Tabela13[[#This Row],[Total Diárias Pagas]]),0)</f>
        <v>3215.25</v>
      </c>
      <c r="P62" s="3" t="s">
        <v>27</v>
      </c>
      <c r="Q62" s="6" t="str">
        <f>IF(Tabela13[[#This Row],[DATA Início]]="","",MONTH(Tabela13[[#This Row],[DATA Início]])&amp;"/"&amp;YEAR(Tabela13[[#This Row],[DATA Início]]))</f>
        <v>10/2024</v>
      </c>
      <c r="R62" s="3" t="s">
        <v>215</v>
      </c>
      <c r="S62" s="8"/>
    </row>
    <row r="63" spans="1:19" s="13" customFormat="1" ht="15.95" customHeight="1" x14ac:dyDescent="0.25">
      <c r="A63" s="2" t="s">
        <v>200</v>
      </c>
      <c r="B63" s="3" t="s">
        <v>233</v>
      </c>
      <c r="C63" s="7" t="s">
        <v>234</v>
      </c>
      <c r="D63" s="3" t="s">
        <v>42</v>
      </c>
      <c r="E63" s="4">
        <v>45592</v>
      </c>
      <c r="F63" s="4" t="s">
        <v>203</v>
      </c>
      <c r="G63" s="4">
        <v>45596.5</v>
      </c>
      <c r="H63" s="4" t="s">
        <v>24</v>
      </c>
      <c r="I63" s="4" t="s">
        <v>133</v>
      </c>
      <c r="J63" s="4" t="s">
        <v>32</v>
      </c>
      <c r="K63" s="28">
        <v>2238.21</v>
      </c>
      <c r="L63" s="29">
        <v>345</v>
      </c>
      <c r="M63" s="5">
        <v>4.5</v>
      </c>
      <c r="N63" s="38">
        <f t="shared" si="1"/>
        <v>1552.5</v>
      </c>
      <c r="O63" s="49">
        <f>IFERROR(IF(Tabela13[[#This Row],[Total Passagens Aéreas]]+Tabela13[[#This Row],[Total Diárias Pagas]]=0,0,Tabela13[[#This Row],[Total Passagens Aéreas]]+Tabela13[[#This Row],[Total Diárias Pagas]]),0)</f>
        <v>3790.71</v>
      </c>
      <c r="P63" s="3" t="s">
        <v>27</v>
      </c>
      <c r="Q63" s="6" t="str">
        <f>IF(Tabela13[[#This Row],[DATA Início]]="","",MONTH(Tabela13[[#This Row],[DATA Início]])&amp;"/"&amp;YEAR(Tabela13[[#This Row],[DATA Início]]))</f>
        <v>10/2024</v>
      </c>
      <c r="R63" s="3" t="s">
        <v>215</v>
      </c>
      <c r="S63" s="8"/>
    </row>
    <row r="64" spans="1:19" s="13" customFormat="1" ht="15.95" customHeight="1" x14ac:dyDescent="0.25">
      <c r="A64" s="2" t="s">
        <v>200</v>
      </c>
      <c r="B64" s="3" t="s">
        <v>233</v>
      </c>
      <c r="C64" s="7" t="s">
        <v>234</v>
      </c>
      <c r="D64" s="3" t="s">
        <v>42</v>
      </c>
      <c r="E64" s="4">
        <v>45596</v>
      </c>
      <c r="F64" s="4" t="s">
        <v>58</v>
      </c>
      <c r="G64" s="10">
        <v>45597</v>
      </c>
      <c r="H64" s="10" t="s">
        <v>54</v>
      </c>
      <c r="I64" s="10" t="s">
        <v>61</v>
      </c>
      <c r="J64" s="10" t="s">
        <v>26</v>
      </c>
      <c r="K64" s="30">
        <v>0</v>
      </c>
      <c r="L64" s="29">
        <v>345</v>
      </c>
      <c r="M64" s="5">
        <v>1</v>
      </c>
      <c r="N64" s="38">
        <f t="shared" si="1"/>
        <v>345</v>
      </c>
      <c r="O64" s="49">
        <f>IFERROR(IF(Tabela13[[#This Row],[Total Passagens Aéreas]]+Tabela13[[#This Row],[Total Diárias Pagas]]=0,0,Tabela13[[#This Row],[Total Passagens Aéreas]]+Tabela13[[#This Row],[Total Diárias Pagas]]),0)</f>
        <v>345</v>
      </c>
      <c r="P64" s="3" t="s">
        <v>33</v>
      </c>
      <c r="Q64" s="6" t="str">
        <f>IF(Tabela13[[#This Row],[DATA Início]]="","",MONTH(Tabela13[[#This Row],[DATA Início]])&amp;"/"&amp;YEAR(Tabela13[[#This Row],[DATA Início]]))</f>
        <v>10/2024</v>
      </c>
      <c r="R64" s="3" t="s">
        <v>45</v>
      </c>
      <c r="S64" s="8"/>
    </row>
    <row r="65" spans="1:19" s="13" customFormat="1" ht="15.95" customHeight="1" x14ac:dyDescent="0.25">
      <c r="A65" s="2" t="s">
        <v>235</v>
      </c>
      <c r="B65" s="3" t="s">
        <v>236</v>
      </c>
      <c r="C65" s="7" t="s">
        <v>237</v>
      </c>
      <c r="D65" s="3" t="s">
        <v>42</v>
      </c>
      <c r="E65" s="4">
        <v>45588</v>
      </c>
      <c r="F65" s="4" t="s">
        <v>238</v>
      </c>
      <c r="G65" s="4">
        <v>45590.5</v>
      </c>
      <c r="H65" s="10" t="s">
        <v>119</v>
      </c>
      <c r="I65" s="10" t="s">
        <v>31</v>
      </c>
      <c r="J65" s="10" t="s">
        <v>32</v>
      </c>
      <c r="K65" s="30">
        <v>1275.73</v>
      </c>
      <c r="L65" s="29">
        <v>345</v>
      </c>
      <c r="M65" s="5">
        <v>2.5</v>
      </c>
      <c r="N65" s="38">
        <f t="shared" si="1"/>
        <v>862.5</v>
      </c>
      <c r="O65" s="49">
        <f>IFERROR(IF(Tabela13[[#This Row],[Total Passagens Aéreas]]+Tabela13[[#This Row],[Total Diárias Pagas]]=0,0,Tabela13[[#This Row],[Total Passagens Aéreas]]+Tabela13[[#This Row],[Total Diárias Pagas]]),0)</f>
        <v>2138.23</v>
      </c>
      <c r="P65" s="3" t="s">
        <v>33</v>
      </c>
      <c r="Q65" s="6" t="str">
        <f>IF(Tabela13[[#This Row],[DATA Início]]="","",MONTH(Tabela13[[#This Row],[DATA Início]])&amp;"/"&amp;YEAR(Tabela13[[#This Row],[DATA Início]]))</f>
        <v>10/2024</v>
      </c>
      <c r="R65" s="3" t="s">
        <v>45</v>
      </c>
      <c r="S65" s="8"/>
    </row>
    <row r="66" spans="1:19" s="13" customFormat="1" ht="15.95" customHeight="1" x14ac:dyDescent="0.25">
      <c r="A66" s="2" t="s">
        <v>239</v>
      </c>
      <c r="B66" s="3" t="s">
        <v>240</v>
      </c>
      <c r="C66" s="7" t="s">
        <v>241</v>
      </c>
      <c r="D66" s="3" t="s">
        <v>42</v>
      </c>
      <c r="E66" s="4">
        <v>45572</v>
      </c>
      <c r="F66" s="4" t="s">
        <v>242</v>
      </c>
      <c r="G66" s="10">
        <v>45573.5</v>
      </c>
      <c r="H66" s="10" t="s">
        <v>30</v>
      </c>
      <c r="I66" s="10" t="s">
        <v>61</v>
      </c>
      <c r="J66" s="10" t="s">
        <v>26</v>
      </c>
      <c r="K66" s="30">
        <v>0</v>
      </c>
      <c r="L66" s="29">
        <v>345</v>
      </c>
      <c r="M66" s="5">
        <v>1.5</v>
      </c>
      <c r="N66" s="38">
        <f t="shared" ref="N66:N97" si="2">IFERROR(IF(M66=0,0,L66*M66),0)</f>
        <v>517.5</v>
      </c>
      <c r="O66" s="49">
        <f>IFERROR(IF(Tabela13[[#This Row],[Total Passagens Aéreas]]+Tabela13[[#This Row],[Total Diárias Pagas]]=0,0,Tabela13[[#This Row],[Total Passagens Aéreas]]+Tabela13[[#This Row],[Total Diárias Pagas]]),0)</f>
        <v>517.5</v>
      </c>
      <c r="P66" s="3" t="s">
        <v>33</v>
      </c>
      <c r="Q66" s="6" t="str">
        <f>IF(Tabela13[[#This Row],[DATA Início]]="","",MONTH(Tabela13[[#This Row],[DATA Início]])&amp;"/"&amp;YEAR(Tabela13[[#This Row],[DATA Início]]))</f>
        <v>10/2024</v>
      </c>
      <c r="R66" s="19" t="s">
        <v>45</v>
      </c>
      <c r="S66" s="8"/>
    </row>
    <row r="67" spans="1:19" s="12" customFormat="1" ht="15.95" customHeight="1" x14ac:dyDescent="0.25">
      <c r="A67" s="2" t="s">
        <v>239</v>
      </c>
      <c r="B67" s="3" t="s">
        <v>243</v>
      </c>
      <c r="C67" s="7" t="s">
        <v>244</v>
      </c>
      <c r="D67" s="3" t="s">
        <v>42</v>
      </c>
      <c r="E67" s="4">
        <v>45579</v>
      </c>
      <c r="F67" s="4" t="s">
        <v>242</v>
      </c>
      <c r="G67" s="10">
        <v>45580.5</v>
      </c>
      <c r="H67" s="10" t="s">
        <v>30</v>
      </c>
      <c r="I67" s="10" t="s">
        <v>61</v>
      </c>
      <c r="J67" s="10" t="s">
        <v>26</v>
      </c>
      <c r="K67" s="30">
        <v>0</v>
      </c>
      <c r="L67" s="29">
        <v>345</v>
      </c>
      <c r="M67" s="5">
        <v>1.5</v>
      </c>
      <c r="N67" s="38">
        <f t="shared" si="2"/>
        <v>517.5</v>
      </c>
      <c r="O67" s="49">
        <f>IFERROR(IF(Tabela13[[#This Row],[Total Passagens Aéreas]]+Tabela13[[#This Row],[Total Diárias Pagas]]=0,0,Tabela13[[#This Row],[Total Passagens Aéreas]]+Tabela13[[#This Row],[Total Diárias Pagas]]),0)</f>
        <v>517.5</v>
      </c>
      <c r="P67" s="3" t="s">
        <v>33</v>
      </c>
      <c r="Q67" s="6" t="str">
        <f>IF(Tabela13[[#This Row],[DATA Início]]="","",MONTH(Tabela13[[#This Row],[DATA Início]])&amp;"/"&amp;YEAR(Tabela13[[#This Row],[DATA Início]]))</f>
        <v>10/2024</v>
      </c>
      <c r="R67" s="3" t="s">
        <v>45</v>
      </c>
      <c r="S67" s="8"/>
    </row>
    <row r="68" spans="1:19" s="13" customFormat="1" ht="15.95" customHeight="1" x14ac:dyDescent="0.25">
      <c r="A68" s="2" t="s">
        <v>239</v>
      </c>
      <c r="B68" s="3" t="s">
        <v>245</v>
      </c>
      <c r="C68" s="7" t="s">
        <v>246</v>
      </c>
      <c r="D68" s="3" t="s">
        <v>42</v>
      </c>
      <c r="E68" s="4">
        <v>45571</v>
      </c>
      <c r="F68" s="4" t="s">
        <v>242</v>
      </c>
      <c r="G68" s="4">
        <v>45576.5</v>
      </c>
      <c r="H68" s="4" t="s">
        <v>24</v>
      </c>
      <c r="I68" s="4" t="s">
        <v>61</v>
      </c>
      <c r="J68" s="4" t="s">
        <v>26</v>
      </c>
      <c r="K68" s="28">
        <v>0</v>
      </c>
      <c r="L68" s="29">
        <v>345</v>
      </c>
      <c r="M68" s="5">
        <v>5.5</v>
      </c>
      <c r="N68" s="38">
        <f t="shared" si="2"/>
        <v>1897.5</v>
      </c>
      <c r="O68" s="49">
        <f>IFERROR(IF(Tabela13[[#This Row],[Total Passagens Aéreas]]+Tabela13[[#This Row],[Total Diárias Pagas]]=0,0,Tabela13[[#This Row],[Total Passagens Aéreas]]+Tabela13[[#This Row],[Total Diárias Pagas]]),0)</f>
        <v>1897.5</v>
      </c>
      <c r="P68" s="3" t="s">
        <v>27</v>
      </c>
      <c r="Q68" s="6" t="str">
        <f>IF(Tabela13[[#This Row],[DATA Início]]="","",MONTH(Tabela13[[#This Row],[DATA Início]])&amp;"/"&amp;YEAR(Tabela13[[#This Row],[DATA Início]]))</f>
        <v>10/2024</v>
      </c>
      <c r="R68" s="3" t="s">
        <v>247</v>
      </c>
      <c r="S68" s="8"/>
    </row>
    <row r="69" spans="1:19" s="13" customFormat="1" ht="15.95" customHeight="1" x14ac:dyDescent="0.25">
      <c r="A69" s="2" t="s">
        <v>239</v>
      </c>
      <c r="B69" s="3" t="s">
        <v>248</v>
      </c>
      <c r="C69" s="7" t="s">
        <v>249</v>
      </c>
      <c r="D69" s="3" t="s">
        <v>42</v>
      </c>
      <c r="E69" s="4">
        <v>45571</v>
      </c>
      <c r="F69" s="4" t="s">
        <v>242</v>
      </c>
      <c r="G69" s="4">
        <v>45576.5</v>
      </c>
      <c r="H69" s="4" t="s">
        <v>24</v>
      </c>
      <c r="I69" s="4" t="s">
        <v>25</v>
      </c>
      <c r="J69" s="4" t="s">
        <v>26</v>
      </c>
      <c r="K69" s="28">
        <v>0</v>
      </c>
      <c r="L69" s="29">
        <v>345</v>
      </c>
      <c r="M69" s="5">
        <v>5.5</v>
      </c>
      <c r="N69" s="38">
        <f t="shared" si="2"/>
        <v>1897.5</v>
      </c>
      <c r="O69" s="49">
        <f>IFERROR(IF(Tabela13[[#This Row],[Total Passagens Aéreas]]+Tabela13[[#This Row],[Total Diárias Pagas]]=0,0,Tabela13[[#This Row],[Total Passagens Aéreas]]+Tabela13[[#This Row],[Total Diárias Pagas]]),0)</f>
        <v>1897.5</v>
      </c>
      <c r="P69" s="3" t="s">
        <v>27</v>
      </c>
      <c r="Q69" s="6" t="str">
        <f>IF(Tabela13[[#This Row],[DATA Início]]="","",MONTH(Tabela13[[#This Row],[DATA Início]])&amp;"/"&amp;YEAR(Tabela13[[#This Row],[DATA Início]]))</f>
        <v>10/2024</v>
      </c>
      <c r="R69" s="3" t="s">
        <v>250</v>
      </c>
      <c r="S69" s="8"/>
    </row>
    <row r="70" spans="1:19" s="13" customFormat="1" ht="15.95" customHeight="1" x14ac:dyDescent="0.25">
      <c r="A70" s="2" t="s">
        <v>239</v>
      </c>
      <c r="B70" s="3" t="s">
        <v>251</v>
      </c>
      <c r="C70" s="7" t="s">
        <v>252</v>
      </c>
      <c r="D70" s="3" t="s">
        <v>42</v>
      </c>
      <c r="E70" s="4">
        <v>45571</v>
      </c>
      <c r="F70" s="4" t="s">
        <v>242</v>
      </c>
      <c r="G70" s="4">
        <v>45576.5</v>
      </c>
      <c r="H70" s="4" t="s">
        <v>24</v>
      </c>
      <c r="I70" s="4" t="s">
        <v>25</v>
      </c>
      <c r="J70" s="4" t="s">
        <v>26</v>
      </c>
      <c r="K70" s="28">
        <v>0</v>
      </c>
      <c r="L70" s="29">
        <v>345</v>
      </c>
      <c r="M70" s="5">
        <v>5.5</v>
      </c>
      <c r="N70" s="38">
        <f t="shared" si="2"/>
        <v>1897.5</v>
      </c>
      <c r="O70" s="49">
        <f>IFERROR(IF(Tabela13[[#This Row],[Total Passagens Aéreas]]+Tabela13[[#This Row],[Total Diárias Pagas]]=0,0,Tabela13[[#This Row],[Total Passagens Aéreas]]+Tabela13[[#This Row],[Total Diárias Pagas]]),0)</f>
        <v>1897.5</v>
      </c>
      <c r="P70" s="3" t="s">
        <v>27</v>
      </c>
      <c r="Q70" s="6" t="str">
        <f>IF(Tabela13[[#This Row],[DATA Início]]="","",MONTH(Tabela13[[#This Row],[DATA Início]])&amp;"/"&amp;YEAR(Tabela13[[#This Row],[DATA Início]]))</f>
        <v>10/2024</v>
      </c>
      <c r="R70" s="3" t="s">
        <v>253</v>
      </c>
      <c r="S70" s="8"/>
    </row>
    <row r="71" spans="1:19" s="13" customFormat="1" ht="15.95" customHeight="1" x14ac:dyDescent="0.25">
      <c r="A71" s="2" t="s">
        <v>239</v>
      </c>
      <c r="B71" s="3" t="s">
        <v>254</v>
      </c>
      <c r="C71" s="7" t="s">
        <v>255</v>
      </c>
      <c r="D71" s="3" t="s">
        <v>42</v>
      </c>
      <c r="E71" s="4">
        <v>45571</v>
      </c>
      <c r="F71" s="4" t="s">
        <v>242</v>
      </c>
      <c r="G71" s="4">
        <v>45576.5</v>
      </c>
      <c r="H71" s="4" t="s">
        <v>24</v>
      </c>
      <c r="I71" s="4" t="s">
        <v>25</v>
      </c>
      <c r="J71" s="4" t="s">
        <v>26</v>
      </c>
      <c r="K71" s="28">
        <v>0</v>
      </c>
      <c r="L71" s="29">
        <v>345</v>
      </c>
      <c r="M71" s="5">
        <v>5.5</v>
      </c>
      <c r="N71" s="38">
        <f t="shared" si="2"/>
        <v>1897.5</v>
      </c>
      <c r="O71" s="49">
        <f>IFERROR(IF(Tabela13[[#This Row],[Total Passagens Aéreas]]+Tabela13[[#This Row],[Total Diárias Pagas]]=0,0,Tabela13[[#This Row],[Total Passagens Aéreas]]+Tabela13[[#This Row],[Total Diárias Pagas]]),0)</f>
        <v>1897.5</v>
      </c>
      <c r="P71" s="3" t="s">
        <v>27</v>
      </c>
      <c r="Q71" s="6" t="str">
        <f>IF(Tabela13[[#This Row],[DATA Início]]="","",MONTH(Tabela13[[#This Row],[DATA Início]])&amp;"/"&amp;YEAR(Tabela13[[#This Row],[DATA Início]]))</f>
        <v>10/2024</v>
      </c>
      <c r="R71" s="3" t="s">
        <v>253</v>
      </c>
      <c r="S71" s="8"/>
    </row>
    <row r="72" spans="1:19" s="13" customFormat="1" ht="15.95" customHeight="1" x14ac:dyDescent="0.25">
      <c r="A72" s="2" t="s">
        <v>239</v>
      </c>
      <c r="B72" s="3" t="s">
        <v>256</v>
      </c>
      <c r="C72" s="7" t="s">
        <v>257</v>
      </c>
      <c r="D72" s="3" t="s">
        <v>42</v>
      </c>
      <c r="E72" s="4">
        <v>45571</v>
      </c>
      <c r="F72" s="4" t="s">
        <v>242</v>
      </c>
      <c r="G72" s="10">
        <v>45576.5</v>
      </c>
      <c r="H72" s="10" t="s">
        <v>24</v>
      </c>
      <c r="I72" s="10" t="s">
        <v>61</v>
      </c>
      <c r="J72" s="10" t="s">
        <v>26</v>
      </c>
      <c r="K72" s="30">
        <v>0</v>
      </c>
      <c r="L72" s="29">
        <v>345</v>
      </c>
      <c r="M72" s="5">
        <v>5.5</v>
      </c>
      <c r="N72" s="38">
        <f t="shared" si="2"/>
        <v>1897.5</v>
      </c>
      <c r="O72" s="49">
        <f>IFERROR(IF(Tabela13[[#This Row],[Total Passagens Aéreas]]+Tabela13[[#This Row],[Total Diárias Pagas]]=0,0,Tabela13[[#This Row],[Total Passagens Aéreas]]+Tabela13[[#This Row],[Total Diárias Pagas]]),0)</f>
        <v>1897.5</v>
      </c>
      <c r="P72" s="3" t="s">
        <v>27</v>
      </c>
      <c r="Q72" s="6" t="str">
        <f>IF(Tabela13[[#This Row],[DATA Início]]="","",MONTH(Tabela13[[#This Row],[DATA Início]])&amp;"/"&amp;YEAR(Tabela13[[#This Row],[DATA Início]]))</f>
        <v>10/2024</v>
      </c>
      <c r="R72" s="3" t="s">
        <v>253</v>
      </c>
      <c r="S72" s="8"/>
    </row>
    <row r="73" spans="1:19" s="13" customFormat="1" ht="15.95" customHeight="1" x14ac:dyDescent="0.25">
      <c r="A73" s="2" t="s">
        <v>239</v>
      </c>
      <c r="B73" s="3" t="s">
        <v>258</v>
      </c>
      <c r="C73" s="7" t="s">
        <v>259</v>
      </c>
      <c r="D73" s="3" t="s">
        <v>42</v>
      </c>
      <c r="E73" s="4">
        <v>45571</v>
      </c>
      <c r="F73" s="4" t="s">
        <v>242</v>
      </c>
      <c r="G73" s="10">
        <v>45576.5</v>
      </c>
      <c r="H73" s="10" t="s">
        <v>24</v>
      </c>
      <c r="I73" s="10" t="s">
        <v>25</v>
      </c>
      <c r="J73" s="10" t="s">
        <v>26</v>
      </c>
      <c r="K73" s="30">
        <v>0</v>
      </c>
      <c r="L73" s="29">
        <v>345</v>
      </c>
      <c r="M73" s="5">
        <v>5.5</v>
      </c>
      <c r="N73" s="38">
        <f t="shared" si="2"/>
        <v>1897.5</v>
      </c>
      <c r="O73" s="49">
        <f>IFERROR(IF(Tabela13[[#This Row],[Total Passagens Aéreas]]+Tabela13[[#This Row],[Total Diárias Pagas]]=0,0,Tabela13[[#This Row],[Total Passagens Aéreas]]+Tabela13[[#This Row],[Total Diárias Pagas]]),0)</f>
        <v>1897.5</v>
      </c>
      <c r="P73" s="3" t="s">
        <v>27</v>
      </c>
      <c r="Q73" s="6" t="str">
        <f>IF(Tabela13[[#This Row],[DATA Início]]="","",MONTH(Tabela13[[#This Row],[DATA Início]])&amp;"/"&amp;YEAR(Tabela13[[#This Row],[DATA Início]]))</f>
        <v>10/2024</v>
      </c>
      <c r="R73" s="3" t="s">
        <v>253</v>
      </c>
      <c r="S73" s="8"/>
    </row>
    <row r="74" spans="1:19" s="13" customFormat="1" ht="15.95" customHeight="1" x14ac:dyDescent="0.25">
      <c r="A74" s="2" t="s">
        <v>239</v>
      </c>
      <c r="B74" s="3" t="s">
        <v>260</v>
      </c>
      <c r="C74" s="7" t="s">
        <v>261</v>
      </c>
      <c r="D74" s="3" t="s">
        <v>42</v>
      </c>
      <c r="E74" s="4">
        <v>45571</v>
      </c>
      <c r="F74" s="4" t="s">
        <v>242</v>
      </c>
      <c r="G74" s="10">
        <v>45576.5</v>
      </c>
      <c r="H74" s="10" t="s">
        <v>24</v>
      </c>
      <c r="I74" s="10" t="s">
        <v>61</v>
      </c>
      <c r="J74" s="10" t="s">
        <v>26</v>
      </c>
      <c r="K74" s="30">
        <v>0</v>
      </c>
      <c r="L74" s="29">
        <v>345</v>
      </c>
      <c r="M74" s="5">
        <v>5.5</v>
      </c>
      <c r="N74" s="38">
        <f t="shared" si="2"/>
        <v>1897.5</v>
      </c>
      <c r="O74" s="49">
        <f>IFERROR(IF(Tabela13[[#This Row],[Total Passagens Aéreas]]+Tabela13[[#This Row],[Total Diárias Pagas]]=0,0,Tabela13[[#This Row],[Total Passagens Aéreas]]+Tabela13[[#This Row],[Total Diárias Pagas]]),0)</f>
        <v>1897.5</v>
      </c>
      <c r="P74" s="3" t="s">
        <v>27</v>
      </c>
      <c r="Q74" s="6" t="str">
        <f>IF(Tabela13[[#This Row],[DATA Início]]="","",MONTH(Tabela13[[#This Row],[DATA Início]])&amp;"/"&amp;YEAR(Tabela13[[#This Row],[DATA Início]]))</f>
        <v>10/2024</v>
      </c>
      <c r="R74" s="3" t="s">
        <v>262</v>
      </c>
      <c r="S74" s="8"/>
    </row>
    <row r="75" spans="1:19" s="13" customFormat="1" ht="15.95" customHeight="1" x14ac:dyDescent="0.25">
      <c r="A75" s="2" t="s">
        <v>239</v>
      </c>
      <c r="B75" s="3" t="s">
        <v>243</v>
      </c>
      <c r="C75" s="7" t="s">
        <v>244</v>
      </c>
      <c r="D75" s="3" t="s">
        <v>42</v>
      </c>
      <c r="E75" s="4">
        <v>45571</v>
      </c>
      <c r="F75" s="4" t="s">
        <v>242</v>
      </c>
      <c r="G75" s="10">
        <v>45576.5</v>
      </c>
      <c r="H75" s="10" t="s">
        <v>24</v>
      </c>
      <c r="I75" s="10" t="s">
        <v>25</v>
      </c>
      <c r="J75" s="10" t="s">
        <v>26</v>
      </c>
      <c r="K75" s="30">
        <v>0</v>
      </c>
      <c r="L75" s="29">
        <v>345</v>
      </c>
      <c r="M75" s="5">
        <v>5.5</v>
      </c>
      <c r="N75" s="38">
        <f t="shared" si="2"/>
        <v>1897.5</v>
      </c>
      <c r="O75" s="49">
        <f>IFERROR(IF(Tabela13[[#This Row],[Total Passagens Aéreas]]+Tabela13[[#This Row],[Total Diárias Pagas]]=0,0,Tabela13[[#This Row],[Total Passagens Aéreas]]+Tabela13[[#This Row],[Total Diárias Pagas]]),0)</f>
        <v>1897.5</v>
      </c>
      <c r="P75" s="3" t="s">
        <v>27</v>
      </c>
      <c r="Q75" s="6" t="str">
        <f>IF(Tabela13[[#This Row],[DATA Início]]="","",MONTH(Tabela13[[#This Row],[DATA Início]])&amp;"/"&amp;YEAR(Tabela13[[#This Row],[DATA Início]]))</f>
        <v>10/2024</v>
      </c>
      <c r="R75" s="3" t="s">
        <v>253</v>
      </c>
      <c r="S75" s="8"/>
    </row>
    <row r="76" spans="1:19" s="13" customFormat="1" ht="15.95" customHeight="1" x14ac:dyDescent="0.25">
      <c r="A76" s="2" t="s">
        <v>239</v>
      </c>
      <c r="B76" s="3" t="s">
        <v>263</v>
      </c>
      <c r="C76" s="7" t="s">
        <v>264</v>
      </c>
      <c r="D76" s="3" t="s">
        <v>42</v>
      </c>
      <c r="E76" s="4">
        <v>45571</v>
      </c>
      <c r="F76" s="4" t="s">
        <v>242</v>
      </c>
      <c r="G76" s="10">
        <v>45576.5</v>
      </c>
      <c r="H76" s="10" t="s">
        <v>24</v>
      </c>
      <c r="I76" s="10" t="s">
        <v>61</v>
      </c>
      <c r="J76" s="10" t="s">
        <v>26</v>
      </c>
      <c r="K76" s="30">
        <v>0</v>
      </c>
      <c r="L76" s="29">
        <v>345</v>
      </c>
      <c r="M76" s="5">
        <v>5.5</v>
      </c>
      <c r="N76" s="38">
        <f t="shared" si="2"/>
        <v>1897.5</v>
      </c>
      <c r="O76" s="49">
        <f>IFERROR(IF(Tabela13[[#This Row],[Total Passagens Aéreas]]+Tabela13[[#This Row],[Total Diárias Pagas]]=0,0,Tabela13[[#This Row],[Total Passagens Aéreas]]+Tabela13[[#This Row],[Total Diárias Pagas]]),0)</f>
        <v>1897.5</v>
      </c>
      <c r="P76" s="3" t="s">
        <v>27</v>
      </c>
      <c r="Q76" s="6" t="str">
        <f>IF(Tabela13[[#This Row],[DATA Início]]="","",MONTH(Tabela13[[#This Row],[DATA Início]])&amp;"/"&amp;YEAR(Tabela13[[#This Row],[DATA Início]]))</f>
        <v>10/2024</v>
      </c>
      <c r="R76" s="3" t="s">
        <v>253</v>
      </c>
      <c r="S76" s="8"/>
    </row>
    <row r="77" spans="1:19" s="13" customFormat="1" ht="15.95" customHeight="1" x14ac:dyDescent="0.25">
      <c r="A77" s="2" t="s">
        <v>239</v>
      </c>
      <c r="B77" s="3" t="s">
        <v>265</v>
      </c>
      <c r="C77" s="7" t="s">
        <v>266</v>
      </c>
      <c r="D77" s="3" t="s">
        <v>42</v>
      </c>
      <c r="E77" s="4">
        <v>45571</v>
      </c>
      <c r="F77" s="4" t="s">
        <v>242</v>
      </c>
      <c r="G77" s="4">
        <v>45576.5</v>
      </c>
      <c r="H77" s="4" t="s">
        <v>24</v>
      </c>
      <c r="I77" s="4" t="s">
        <v>25</v>
      </c>
      <c r="J77" s="4" t="s">
        <v>26</v>
      </c>
      <c r="K77" s="28">
        <v>0</v>
      </c>
      <c r="L77" s="29">
        <v>438</v>
      </c>
      <c r="M77" s="5">
        <v>5.5</v>
      </c>
      <c r="N77" s="38">
        <f t="shared" si="2"/>
        <v>2409</v>
      </c>
      <c r="O77" s="49">
        <f>IFERROR(IF(Tabela13[[#This Row],[Total Passagens Aéreas]]+Tabela13[[#This Row],[Total Diárias Pagas]]=0,0,Tabela13[[#This Row],[Total Passagens Aéreas]]+Tabela13[[#This Row],[Total Diárias Pagas]]),0)</f>
        <v>2409</v>
      </c>
      <c r="P77" s="3" t="s">
        <v>27</v>
      </c>
      <c r="Q77" s="6" t="str">
        <f>IF(Tabela13[[#This Row],[DATA Início]]="","",MONTH(Tabela13[[#This Row],[DATA Início]])&amp;"/"&amp;YEAR(Tabela13[[#This Row],[DATA Início]]))</f>
        <v>10/2024</v>
      </c>
      <c r="R77" s="3" t="s">
        <v>267</v>
      </c>
      <c r="S77" s="8"/>
    </row>
    <row r="78" spans="1:19" s="13" customFormat="1" ht="15.95" customHeight="1" x14ac:dyDescent="0.25">
      <c r="A78" s="2" t="s">
        <v>239</v>
      </c>
      <c r="B78" s="3" t="s">
        <v>268</v>
      </c>
      <c r="C78" s="7" t="s">
        <v>269</v>
      </c>
      <c r="D78" s="3" t="s">
        <v>270</v>
      </c>
      <c r="E78" s="4">
        <v>45571</v>
      </c>
      <c r="F78" s="4" t="s">
        <v>242</v>
      </c>
      <c r="G78" s="10">
        <v>45576.5</v>
      </c>
      <c r="H78" s="10" t="s">
        <v>24</v>
      </c>
      <c r="I78" s="10" t="s">
        <v>61</v>
      </c>
      <c r="J78" s="10" t="s">
        <v>26</v>
      </c>
      <c r="K78" s="30">
        <v>0</v>
      </c>
      <c r="L78" s="29">
        <v>345</v>
      </c>
      <c r="M78" s="5">
        <v>5.5</v>
      </c>
      <c r="N78" s="40">
        <f t="shared" si="2"/>
        <v>1897.5</v>
      </c>
      <c r="O78" s="50">
        <f>IFERROR(IF(Tabela13[[#This Row],[Total Passagens Aéreas]]+Tabela13[[#This Row],[Total Diárias Pagas]]=0,0,Tabela13[[#This Row],[Total Passagens Aéreas]]+Tabela13[[#This Row],[Total Diárias Pagas]]),0)</f>
        <v>1897.5</v>
      </c>
      <c r="P78" s="3" t="s">
        <v>27</v>
      </c>
      <c r="Q78" s="6" t="str">
        <f>IF(Tabela13[[#This Row],[DATA Início]]="","",MONTH(Tabela13[[#This Row],[DATA Início]])&amp;"/"&amp;YEAR(Tabela13[[#This Row],[DATA Início]]))</f>
        <v>10/2024</v>
      </c>
      <c r="R78" s="3" t="s">
        <v>267</v>
      </c>
      <c r="S78" s="8"/>
    </row>
    <row r="79" spans="1:19" s="13" customFormat="1" ht="15.95" customHeight="1" x14ac:dyDescent="0.25">
      <c r="A79" s="2" t="s">
        <v>239</v>
      </c>
      <c r="B79" s="3" t="s">
        <v>271</v>
      </c>
      <c r="C79" s="7" t="s">
        <v>272</v>
      </c>
      <c r="D79" s="3" t="s">
        <v>42</v>
      </c>
      <c r="E79" s="4">
        <v>45581</v>
      </c>
      <c r="F79" s="4" t="s">
        <v>242</v>
      </c>
      <c r="G79" s="10">
        <v>45582.5</v>
      </c>
      <c r="H79" s="10" t="s">
        <v>30</v>
      </c>
      <c r="I79" s="10" t="s">
        <v>61</v>
      </c>
      <c r="J79" s="10" t="s">
        <v>26</v>
      </c>
      <c r="K79" s="30">
        <v>0</v>
      </c>
      <c r="L79" s="29">
        <v>345</v>
      </c>
      <c r="M79" s="5">
        <v>1.5</v>
      </c>
      <c r="N79" s="38">
        <f t="shared" si="2"/>
        <v>517.5</v>
      </c>
      <c r="O79" s="49">
        <f>IFERROR(IF(Tabela13[[#This Row],[Total Passagens Aéreas]]+Tabela13[[#This Row],[Total Diárias Pagas]]=0,0,Tabela13[[#This Row],[Total Passagens Aéreas]]+Tabela13[[#This Row],[Total Diárias Pagas]]),0)</f>
        <v>517.5</v>
      </c>
      <c r="P79" s="3" t="s">
        <v>33</v>
      </c>
      <c r="Q79" s="6" t="str">
        <f>IF(Tabela13[[#This Row],[DATA Início]]="","",MONTH(Tabela13[[#This Row],[DATA Início]])&amp;"/"&amp;YEAR(Tabela13[[#This Row],[DATA Início]]))</f>
        <v>10/2024</v>
      </c>
      <c r="R79" s="3" t="s">
        <v>45</v>
      </c>
      <c r="S79" s="8"/>
    </row>
    <row r="80" spans="1:19" s="13" customFormat="1" ht="15.95" customHeight="1" x14ac:dyDescent="0.25">
      <c r="A80" s="2" t="s">
        <v>239</v>
      </c>
      <c r="B80" s="3" t="s">
        <v>273</v>
      </c>
      <c r="C80" s="7" t="s">
        <v>274</v>
      </c>
      <c r="D80" s="3" t="s">
        <v>42</v>
      </c>
      <c r="E80" s="4">
        <v>45579</v>
      </c>
      <c r="F80" s="4" t="s">
        <v>242</v>
      </c>
      <c r="G80" s="10">
        <v>45580.5</v>
      </c>
      <c r="H80" s="10" t="s">
        <v>30</v>
      </c>
      <c r="I80" s="10" t="s">
        <v>61</v>
      </c>
      <c r="J80" s="10" t="s">
        <v>26</v>
      </c>
      <c r="K80" s="30">
        <v>0</v>
      </c>
      <c r="L80" s="29">
        <v>345</v>
      </c>
      <c r="M80" s="5">
        <v>1.5</v>
      </c>
      <c r="N80" s="38">
        <f t="shared" si="2"/>
        <v>517.5</v>
      </c>
      <c r="O80" s="49">
        <f>IFERROR(IF(Tabela13[[#This Row],[Total Passagens Aéreas]]+Tabela13[[#This Row],[Total Diárias Pagas]]=0,0,Tabela13[[#This Row],[Total Passagens Aéreas]]+Tabela13[[#This Row],[Total Diárias Pagas]]),0)</f>
        <v>517.5</v>
      </c>
      <c r="P80" s="3" t="s">
        <v>33</v>
      </c>
      <c r="Q80" s="6" t="str">
        <f>IF(Tabela13[[#This Row],[DATA Início]]="","",MONTH(Tabela13[[#This Row],[DATA Início]])&amp;"/"&amp;YEAR(Tabela13[[#This Row],[DATA Início]]))</f>
        <v>10/2024</v>
      </c>
      <c r="R80" s="3" t="s">
        <v>45</v>
      </c>
      <c r="S80" s="8"/>
    </row>
    <row r="81" spans="1:19" s="13" customFormat="1" ht="15.95" customHeight="1" x14ac:dyDescent="0.25">
      <c r="A81" s="2" t="s">
        <v>239</v>
      </c>
      <c r="B81" s="3" t="s">
        <v>275</v>
      </c>
      <c r="C81" s="7" t="s">
        <v>276</v>
      </c>
      <c r="D81" s="3" t="s">
        <v>42</v>
      </c>
      <c r="E81" s="4">
        <v>45579</v>
      </c>
      <c r="F81" s="4" t="s">
        <v>242</v>
      </c>
      <c r="G81" s="10">
        <v>45580.5</v>
      </c>
      <c r="H81" s="10" t="s">
        <v>30</v>
      </c>
      <c r="I81" s="10" t="s">
        <v>61</v>
      </c>
      <c r="J81" s="10" t="s">
        <v>26</v>
      </c>
      <c r="K81" s="30">
        <v>0</v>
      </c>
      <c r="L81" s="29">
        <v>345</v>
      </c>
      <c r="M81" s="5">
        <v>1.5</v>
      </c>
      <c r="N81" s="38">
        <f t="shared" si="2"/>
        <v>517.5</v>
      </c>
      <c r="O81" s="49">
        <f>IFERROR(IF(Tabela13[[#This Row],[Total Passagens Aéreas]]+Tabela13[[#This Row],[Total Diárias Pagas]]=0,0,Tabela13[[#This Row],[Total Passagens Aéreas]]+Tabela13[[#This Row],[Total Diárias Pagas]]),0)</f>
        <v>517.5</v>
      </c>
      <c r="P81" s="3" t="s">
        <v>33</v>
      </c>
      <c r="Q81" s="6" t="str">
        <f>IF(Tabela13[[#This Row],[DATA Início]]="","",MONTH(Tabela13[[#This Row],[DATA Início]])&amp;"/"&amp;YEAR(Tabela13[[#This Row],[DATA Início]]))</f>
        <v>10/2024</v>
      </c>
      <c r="R81" s="3" t="s">
        <v>45</v>
      </c>
      <c r="S81" s="8"/>
    </row>
    <row r="82" spans="1:19" s="13" customFormat="1" ht="15.95" customHeight="1" x14ac:dyDescent="0.25">
      <c r="A82" s="2" t="s">
        <v>239</v>
      </c>
      <c r="B82" s="3" t="s">
        <v>277</v>
      </c>
      <c r="C82" s="7" t="s">
        <v>278</v>
      </c>
      <c r="D82" s="3" t="s">
        <v>42</v>
      </c>
      <c r="E82" s="4">
        <v>45579</v>
      </c>
      <c r="F82" s="4" t="s">
        <v>58</v>
      </c>
      <c r="G82" s="10">
        <v>45580.5</v>
      </c>
      <c r="H82" s="10" t="s">
        <v>30</v>
      </c>
      <c r="I82" s="10" t="s">
        <v>25</v>
      </c>
      <c r="J82" s="10" t="s">
        <v>26</v>
      </c>
      <c r="K82" s="30">
        <v>0</v>
      </c>
      <c r="L82" s="29">
        <v>345</v>
      </c>
      <c r="M82" s="5">
        <v>1.5</v>
      </c>
      <c r="N82" s="38">
        <f t="shared" si="2"/>
        <v>517.5</v>
      </c>
      <c r="O82" s="49">
        <f>IFERROR(IF(Tabela13[[#This Row],[Total Passagens Aéreas]]+Tabela13[[#This Row],[Total Diárias Pagas]]=0,0,Tabela13[[#This Row],[Total Passagens Aéreas]]+Tabela13[[#This Row],[Total Diárias Pagas]]),0)</f>
        <v>517.5</v>
      </c>
      <c r="P82" s="3" t="s">
        <v>33</v>
      </c>
      <c r="Q82" s="6" t="str">
        <f>IF(Tabela13[[#This Row],[DATA Início]]="","",MONTH(Tabela13[[#This Row],[DATA Início]])&amp;"/"&amp;YEAR(Tabela13[[#This Row],[DATA Início]]))</f>
        <v>10/2024</v>
      </c>
      <c r="R82" s="3" t="s">
        <v>45</v>
      </c>
      <c r="S82" s="8"/>
    </row>
    <row r="83" spans="1:19" s="13" customFormat="1" ht="15.95" customHeight="1" x14ac:dyDescent="0.25">
      <c r="A83" s="2" t="s">
        <v>239</v>
      </c>
      <c r="B83" s="3" t="s">
        <v>279</v>
      </c>
      <c r="C83" s="7" t="s">
        <v>280</v>
      </c>
      <c r="D83" s="3" t="s">
        <v>42</v>
      </c>
      <c r="E83" s="4">
        <v>45593</v>
      </c>
      <c r="F83" s="4" t="s">
        <v>238</v>
      </c>
      <c r="G83" s="4">
        <v>45594.5</v>
      </c>
      <c r="H83" s="10" t="s">
        <v>30</v>
      </c>
      <c r="I83" s="10" t="s">
        <v>25</v>
      </c>
      <c r="J83" s="10" t="s">
        <v>26</v>
      </c>
      <c r="K83" s="30">
        <v>0</v>
      </c>
      <c r="L83" s="29">
        <v>345</v>
      </c>
      <c r="M83" s="5">
        <v>1.5</v>
      </c>
      <c r="N83" s="38">
        <f t="shared" si="2"/>
        <v>517.5</v>
      </c>
      <c r="O83" s="49">
        <f>IFERROR(IF(Tabela13[[#This Row],[Total Passagens Aéreas]]+Tabela13[[#This Row],[Total Diárias Pagas]]=0,0,Tabela13[[#This Row],[Total Passagens Aéreas]]+Tabela13[[#This Row],[Total Diárias Pagas]]),0)</f>
        <v>517.5</v>
      </c>
      <c r="P83" s="3" t="s">
        <v>33</v>
      </c>
      <c r="Q83" s="6" t="str">
        <f>IF(Tabela13[[#This Row],[DATA Início]]="","",MONTH(Tabela13[[#This Row],[DATA Início]])&amp;"/"&amp;YEAR(Tabela13[[#This Row],[DATA Início]]))</f>
        <v>10/2024</v>
      </c>
      <c r="R83" s="3" t="s">
        <v>45</v>
      </c>
      <c r="S83" s="8"/>
    </row>
    <row r="84" spans="1:19" s="13" customFormat="1" ht="15.95" customHeight="1" x14ac:dyDescent="0.25">
      <c r="A84" s="2" t="s">
        <v>281</v>
      </c>
      <c r="B84" s="3" t="s">
        <v>282</v>
      </c>
      <c r="C84" s="7" t="s">
        <v>283</v>
      </c>
      <c r="D84" s="3" t="s">
        <v>22</v>
      </c>
      <c r="E84" s="4">
        <v>45594</v>
      </c>
      <c r="F84" s="4" t="s">
        <v>284</v>
      </c>
      <c r="G84" s="4">
        <v>45595.5</v>
      </c>
      <c r="H84" s="10" t="s">
        <v>54</v>
      </c>
      <c r="I84" s="10" t="s">
        <v>31</v>
      </c>
      <c r="J84" s="10" t="s">
        <v>32</v>
      </c>
      <c r="K84" s="30">
        <v>1292.6799999999998</v>
      </c>
      <c r="L84" s="29">
        <v>345</v>
      </c>
      <c r="M84" s="5">
        <v>1.5</v>
      </c>
      <c r="N84" s="38">
        <f t="shared" si="2"/>
        <v>517.5</v>
      </c>
      <c r="O84" s="49">
        <f>IFERROR(IF(Tabela13[[#This Row],[Total Passagens Aéreas]]+Tabela13[[#This Row],[Total Diárias Pagas]]=0,0,Tabela13[[#This Row],[Total Passagens Aéreas]]+Tabela13[[#This Row],[Total Diárias Pagas]]),0)</f>
        <v>1810.1799999999998</v>
      </c>
      <c r="P84" s="3" t="s">
        <v>33</v>
      </c>
      <c r="Q84" s="6" t="str">
        <f>IF(Tabela13[[#This Row],[DATA Início]]="","",MONTH(Tabela13[[#This Row],[DATA Início]])&amp;"/"&amp;YEAR(Tabela13[[#This Row],[DATA Início]]))</f>
        <v>10/2024</v>
      </c>
      <c r="R84" s="3" t="s">
        <v>45</v>
      </c>
      <c r="S84" s="8"/>
    </row>
    <row r="85" spans="1:19" s="13" customFormat="1" ht="15.95" customHeight="1" x14ac:dyDescent="0.25">
      <c r="A85" s="2" t="s">
        <v>285</v>
      </c>
      <c r="B85" s="3" t="s">
        <v>286</v>
      </c>
      <c r="C85" s="7" t="s">
        <v>287</v>
      </c>
      <c r="D85" s="3" t="s">
        <v>42</v>
      </c>
      <c r="E85" s="4">
        <v>45574</v>
      </c>
      <c r="F85" s="4" t="s">
        <v>288</v>
      </c>
      <c r="G85" s="4">
        <v>45576.5</v>
      </c>
      <c r="H85" s="4" t="s">
        <v>119</v>
      </c>
      <c r="I85" s="4" t="s">
        <v>31</v>
      </c>
      <c r="J85" s="10" t="s">
        <v>32</v>
      </c>
      <c r="K85" s="28">
        <v>1776.92</v>
      </c>
      <c r="L85" s="29">
        <v>345</v>
      </c>
      <c r="M85" s="5">
        <v>2.5</v>
      </c>
      <c r="N85" s="38">
        <f t="shared" si="2"/>
        <v>862.5</v>
      </c>
      <c r="O85" s="49">
        <f>IFERROR(IF(Tabela13[[#This Row],[Total Passagens Aéreas]]+Tabela13[[#This Row],[Total Diárias Pagas]]=0,0,Tabela13[[#This Row],[Total Passagens Aéreas]]+Tabela13[[#This Row],[Total Diárias Pagas]]),0)</f>
        <v>2639.42</v>
      </c>
      <c r="P85" s="3" t="s">
        <v>33</v>
      </c>
      <c r="Q85" s="6" t="str">
        <f>IF(Tabela13[[#This Row],[DATA Início]]="","",MONTH(Tabela13[[#This Row],[DATA Início]])&amp;"/"&amp;YEAR(Tabela13[[#This Row],[DATA Início]]))</f>
        <v>10/2024</v>
      </c>
      <c r="R85" s="3" t="s">
        <v>45</v>
      </c>
      <c r="S85" s="8"/>
    </row>
    <row r="86" spans="1:19" s="13" customFormat="1" ht="15.95" customHeight="1" x14ac:dyDescent="0.25">
      <c r="A86" s="2" t="s">
        <v>289</v>
      </c>
      <c r="B86" s="3" t="s">
        <v>290</v>
      </c>
      <c r="C86" s="7" t="s">
        <v>291</v>
      </c>
      <c r="D86" s="3" t="s">
        <v>42</v>
      </c>
      <c r="E86" s="4">
        <v>45588</v>
      </c>
      <c r="F86" s="4" t="s">
        <v>292</v>
      </c>
      <c r="G86" s="4">
        <v>45589.5</v>
      </c>
      <c r="H86" s="10" t="s">
        <v>54</v>
      </c>
      <c r="I86" s="10" t="s">
        <v>31</v>
      </c>
      <c r="J86" s="10" t="s">
        <v>32</v>
      </c>
      <c r="K86" s="30">
        <v>2675.3900000000003</v>
      </c>
      <c r="L86" s="29">
        <v>345</v>
      </c>
      <c r="M86" s="5">
        <v>1.5</v>
      </c>
      <c r="N86" s="38">
        <f t="shared" si="2"/>
        <v>517.5</v>
      </c>
      <c r="O86" s="49">
        <f>IFERROR(IF(Tabela13[[#This Row],[Total Passagens Aéreas]]+Tabela13[[#This Row],[Total Diárias Pagas]]=0,0,Tabela13[[#This Row],[Total Passagens Aéreas]]+Tabela13[[#This Row],[Total Diárias Pagas]]),0)</f>
        <v>3192.8900000000003</v>
      </c>
      <c r="P86" s="3" t="s">
        <v>33</v>
      </c>
      <c r="Q86" s="6" t="str">
        <f>IF(Tabela13[[#This Row],[DATA Início]]="","",MONTH(Tabela13[[#This Row],[DATA Início]])&amp;"/"&amp;YEAR(Tabela13[[#This Row],[DATA Início]]))</f>
        <v>10/2024</v>
      </c>
      <c r="R86" s="3" t="s">
        <v>45</v>
      </c>
      <c r="S86" s="8"/>
    </row>
    <row r="87" spans="1:19" s="13" customFormat="1" ht="15.95" customHeight="1" x14ac:dyDescent="0.25">
      <c r="A87" s="2" t="s">
        <v>289</v>
      </c>
      <c r="B87" s="3" t="s">
        <v>293</v>
      </c>
      <c r="C87" s="7" t="s">
        <v>294</v>
      </c>
      <c r="D87" s="3" t="s">
        <v>42</v>
      </c>
      <c r="E87" s="4">
        <v>45595</v>
      </c>
      <c r="F87" s="4" t="s">
        <v>292</v>
      </c>
      <c r="G87" s="4">
        <v>45596.5</v>
      </c>
      <c r="H87" s="10" t="s">
        <v>54</v>
      </c>
      <c r="I87" s="10" t="s">
        <v>31</v>
      </c>
      <c r="J87" s="10" t="s">
        <v>32</v>
      </c>
      <c r="K87" s="30">
        <v>3291.82</v>
      </c>
      <c r="L87" s="29">
        <v>345</v>
      </c>
      <c r="M87" s="5">
        <v>1.5</v>
      </c>
      <c r="N87" s="38">
        <f t="shared" si="2"/>
        <v>517.5</v>
      </c>
      <c r="O87" s="49">
        <f>IFERROR(IF(Tabela13[[#This Row],[Total Passagens Aéreas]]+Tabela13[[#This Row],[Total Diárias Pagas]]=0,0,Tabela13[[#This Row],[Total Passagens Aéreas]]+Tabela13[[#This Row],[Total Diárias Pagas]]),0)</f>
        <v>3809.32</v>
      </c>
      <c r="P87" s="3" t="s">
        <v>33</v>
      </c>
      <c r="Q87" s="6" t="str">
        <f>IF(Tabela13[[#This Row],[DATA Início]]="","",MONTH(Tabela13[[#This Row],[DATA Início]])&amp;"/"&amp;YEAR(Tabela13[[#This Row],[DATA Início]]))</f>
        <v>10/2024</v>
      </c>
      <c r="R87" s="3" t="s">
        <v>45</v>
      </c>
      <c r="S87" s="8"/>
    </row>
    <row r="88" spans="1:19" s="13" customFormat="1" ht="15.95" customHeight="1" x14ac:dyDescent="0.25">
      <c r="A88" s="2" t="s">
        <v>295</v>
      </c>
      <c r="B88" s="3" t="s">
        <v>296</v>
      </c>
      <c r="C88" s="7" t="s">
        <v>297</v>
      </c>
      <c r="D88" s="3" t="s">
        <v>42</v>
      </c>
      <c r="E88" s="4">
        <v>45566</v>
      </c>
      <c r="F88" s="4" t="s">
        <v>298</v>
      </c>
      <c r="G88" s="10">
        <v>45567.5</v>
      </c>
      <c r="H88" s="10" t="s">
        <v>54</v>
      </c>
      <c r="I88" s="10" t="s">
        <v>31</v>
      </c>
      <c r="J88" s="10" t="s">
        <v>32</v>
      </c>
      <c r="K88" s="30">
        <v>1318.74</v>
      </c>
      <c r="L88" s="29">
        <v>345</v>
      </c>
      <c r="M88" s="5">
        <v>1.5</v>
      </c>
      <c r="N88" s="38">
        <f t="shared" si="2"/>
        <v>517.5</v>
      </c>
      <c r="O88" s="49">
        <f>IFERROR(IF(Tabela13[[#This Row],[Total Passagens Aéreas]]+Tabela13[[#This Row],[Total Diárias Pagas]]=0,0,Tabela13[[#This Row],[Total Passagens Aéreas]]+Tabela13[[#This Row],[Total Diárias Pagas]]),0)</f>
        <v>1836.24</v>
      </c>
      <c r="P88" s="3" t="s">
        <v>33</v>
      </c>
      <c r="Q88" s="6" t="str">
        <f>IF(Tabela13[[#This Row],[DATA Início]]="","",MONTH(Tabela13[[#This Row],[DATA Início]])&amp;"/"&amp;YEAR(Tabela13[[#This Row],[DATA Início]]))</f>
        <v>10/2024</v>
      </c>
      <c r="R88" s="3" t="s">
        <v>45</v>
      </c>
      <c r="S88" s="8"/>
    </row>
    <row r="89" spans="1:19" s="13" customFormat="1" ht="15.95" customHeight="1" x14ac:dyDescent="0.25">
      <c r="A89" s="2" t="s">
        <v>295</v>
      </c>
      <c r="B89" s="3" t="s">
        <v>299</v>
      </c>
      <c r="C89" s="7" t="s">
        <v>300</v>
      </c>
      <c r="D89" s="3" t="s">
        <v>42</v>
      </c>
      <c r="E89" s="4">
        <v>45579</v>
      </c>
      <c r="F89" s="4" t="s">
        <v>298</v>
      </c>
      <c r="G89" s="10">
        <v>45580.5</v>
      </c>
      <c r="H89" s="10" t="s">
        <v>84</v>
      </c>
      <c r="I89" s="10" t="s">
        <v>31</v>
      </c>
      <c r="J89" s="10" t="s">
        <v>32</v>
      </c>
      <c r="K89" s="30">
        <v>2664.82</v>
      </c>
      <c r="L89" s="29">
        <v>345</v>
      </c>
      <c r="M89" s="5">
        <v>1.5</v>
      </c>
      <c r="N89" s="38">
        <f t="shared" si="2"/>
        <v>517.5</v>
      </c>
      <c r="O89" s="49">
        <f>IFERROR(IF(Tabela13[[#This Row],[Total Passagens Aéreas]]+Tabela13[[#This Row],[Total Diárias Pagas]]=0,0,Tabela13[[#This Row],[Total Passagens Aéreas]]+Tabela13[[#This Row],[Total Diárias Pagas]]),0)</f>
        <v>3182.32</v>
      </c>
      <c r="P89" s="3" t="s">
        <v>33</v>
      </c>
      <c r="Q89" s="6" t="str">
        <f>IF(Tabela13[[#This Row],[DATA Início]]="","",MONTH(Tabela13[[#This Row],[DATA Início]])&amp;"/"&amp;YEAR(Tabela13[[#This Row],[DATA Início]]))</f>
        <v>10/2024</v>
      </c>
      <c r="R89" s="3" t="s">
        <v>45</v>
      </c>
      <c r="S89" s="8"/>
    </row>
    <row r="90" spans="1:19" s="13" customFormat="1" ht="15.95" customHeight="1" x14ac:dyDescent="0.25">
      <c r="A90" s="2" t="s">
        <v>295</v>
      </c>
      <c r="B90" s="3" t="s">
        <v>301</v>
      </c>
      <c r="C90" s="7" t="s">
        <v>302</v>
      </c>
      <c r="D90" s="3" t="s">
        <v>101</v>
      </c>
      <c r="E90" s="4">
        <v>45587</v>
      </c>
      <c r="F90" s="4" t="s">
        <v>298</v>
      </c>
      <c r="G90" s="4">
        <v>45590.5</v>
      </c>
      <c r="H90" s="4" t="s">
        <v>303</v>
      </c>
      <c r="I90" s="4" t="s">
        <v>107</v>
      </c>
      <c r="J90" s="4" t="s">
        <v>26</v>
      </c>
      <c r="K90" s="28">
        <v>0</v>
      </c>
      <c r="L90" s="29">
        <v>311</v>
      </c>
      <c r="M90" s="5">
        <v>3.5</v>
      </c>
      <c r="N90" s="38">
        <f t="shared" si="2"/>
        <v>1088.5</v>
      </c>
      <c r="O90" s="49">
        <f>IFERROR(IF(Tabela13[[#This Row],[Total Passagens Aéreas]]+Tabela13[[#This Row],[Total Diárias Pagas]]=0,0,Tabela13[[#This Row],[Total Passagens Aéreas]]+Tabela13[[#This Row],[Total Diárias Pagas]]),0)</f>
        <v>1088.5</v>
      </c>
      <c r="P90" s="3" t="s">
        <v>33</v>
      </c>
      <c r="Q90" s="6" t="str">
        <f>IF(Tabela13[[#This Row],[DATA Início]]="","",MONTH(Tabela13[[#This Row],[DATA Início]])&amp;"/"&amp;YEAR(Tabela13[[#This Row],[DATA Início]]))</f>
        <v>10/2024</v>
      </c>
      <c r="R90" s="3" t="s">
        <v>304</v>
      </c>
      <c r="S90" s="8"/>
    </row>
    <row r="91" spans="1:19" s="13" customFormat="1" ht="15.95" customHeight="1" x14ac:dyDescent="0.25">
      <c r="A91" s="2" t="s">
        <v>295</v>
      </c>
      <c r="B91" s="3" t="s">
        <v>305</v>
      </c>
      <c r="C91" s="7" t="s">
        <v>306</v>
      </c>
      <c r="D91" s="3" t="s">
        <v>42</v>
      </c>
      <c r="E91" s="4">
        <v>45581</v>
      </c>
      <c r="F91" s="4" t="s">
        <v>298</v>
      </c>
      <c r="G91" s="10">
        <v>45582.5</v>
      </c>
      <c r="H91" s="10" t="s">
        <v>84</v>
      </c>
      <c r="I91" s="10" t="s">
        <v>31</v>
      </c>
      <c r="J91" s="10" t="s">
        <v>32</v>
      </c>
      <c r="K91" s="30">
        <v>2875.82</v>
      </c>
      <c r="L91" s="29">
        <v>345</v>
      </c>
      <c r="M91" s="5">
        <v>1.5</v>
      </c>
      <c r="N91" s="38">
        <f t="shared" si="2"/>
        <v>517.5</v>
      </c>
      <c r="O91" s="49">
        <f>IFERROR(IF(Tabela13[[#This Row],[Total Passagens Aéreas]]+Tabela13[[#This Row],[Total Diárias Pagas]]=0,0,Tabela13[[#This Row],[Total Passagens Aéreas]]+Tabela13[[#This Row],[Total Diárias Pagas]]),0)</f>
        <v>3393.32</v>
      </c>
      <c r="P91" s="3" t="s">
        <v>33</v>
      </c>
      <c r="Q91" s="6" t="str">
        <f>IF(Tabela13[[#This Row],[DATA Início]]="","",MONTH(Tabela13[[#This Row],[DATA Início]])&amp;"/"&amp;YEAR(Tabela13[[#This Row],[DATA Início]]))</f>
        <v>10/2024</v>
      </c>
      <c r="R91" s="3" t="s">
        <v>45</v>
      </c>
      <c r="S91" s="8"/>
    </row>
    <row r="92" spans="1:19" s="13" customFormat="1" ht="15.95" customHeight="1" x14ac:dyDescent="0.25">
      <c r="A92" s="2" t="s">
        <v>295</v>
      </c>
      <c r="B92" s="3" t="s">
        <v>307</v>
      </c>
      <c r="C92" s="7" t="s">
        <v>308</v>
      </c>
      <c r="D92" s="3" t="s">
        <v>42</v>
      </c>
      <c r="E92" s="4">
        <v>45586</v>
      </c>
      <c r="F92" s="4" t="s">
        <v>298</v>
      </c>
      <c r="G92" s="10">
        <v>45587.5</v>
      </c>
      <c r="H92" s="10" t="s">
        <v>84</v>
      </c>
      <c r="I92" s="10" t="s">
        <v>31</v>
      </c>
      <c r="J92" s="10" t="s">
        <v>32</v>
      </c>
      <c r="K92" s="30">
        <v>2856.92</v>
      </c>
      <c r="L92" s="29">
        <v>345</v>
      </c>
      <c r="M92" s="5">
        <v>1.5</v>
      </c>
      <c r="N92" s="38">
        <f t="shared" si="2"/>
        <v>517.5</v>
      </c>
      <c r="O92" s="49">
        <f>IFERROR(IF(Tabela13[[#This Row],[Total Passagens Aéreas]]+Tabela13[[#This Row],[Total Diárias Pagas]]=0,0,Tabela13[[#This Row],[Total Passagens Aéreas]]+Tabela13[[#This Row],[Total Diárias Pagas]]),0)</f>
        <v>3374.42</v>
      </c>
      <c r="P92" s="3" t="s">
        <v>33</v>
      </c>
      <c r="Q92" s="6" t="str">
        <f>IF(Tabela13[[#This Row],[DATA Início]]="","",MONTH(Tabela13[[#This Row],[DATA Início]])&amp;"/"&amp;YEAR(Tabela13[[#This Row],[DATA Início]]))</f>
        <v>10/2024</v>
      </c>
      <c r="R92" s="3" t="s">
        <v>45</v>
      </c>
      <c r="S92" s="8"/>
    </row>
    <row r="93" spans="1:19" s="13" customFormat="1" ht="15.95" customHeight="1" x14ac:dyDescent="0.25">
      <c r="A93" s="2" t="s">
        <v>295</v>
      </c>
      <c r="B93" s="3" t="s">
        <v>309</v>
      </c>
      <c r="C93" s="7" t="s">
        <v>310</v>
      </c>
      <c r="D93" s="3" t="s">
        <v>42</v>
      </c>
      <c r="E93" s="4">
        <v>45593</v>
      </c>
      <c r="F93" s="4" t="s">
        <v>298</v>
      </c>
      <c r="G93" s="4">
        <v>45594.5</v>
      </c>
      <c r="H93" s="4" t="s">
        <v>84</v>
      </c>
      <c r="I93" s="4" t="s">
        <v>31</v>
      </c>
      <c r="J93" s="10" t="s">
        <v>32</v>
      </c>
      <c r="K93" s="28">
        <v>2364.8200000000002</v>
      </c>
      <c r="L93" s="29">
        <v>345</v>
      </c>
      <c r="M93" s="5">
        <v>1.5</v>
      </c>
      <c r="N93" s="38">
        <f t="shared" si="2"/>
        <v>517.5</v>
      </c>
      <c r="O93" s="49">
        <f>IFERROR(IF(Tabela13[[#This Row],[Total Passagens Aéreas]]+Tabela13[[#This Row],[Total Diárias Pagas]]=0,0,Tabela13[[#This Row],[Total Passagens Aéreas]]+Tabela13[[#This Row],[Total Diárias Pagas]]),0)</f>
        <v>2882.32</v>
      </c>
      <c r="P93" s="3" t="s">
        <v>33</v>
      </c>
      <c r="Q93" s="6" t="str">
        <f>IF(Tabela13[[#This Row],[DATA Início]]="","",MONTH(Tabela13[[#This Row],[DATA Início]])&amp;"/"&amp;YEAR(Tabela13[[#This Row],[DATA Início]]))</f>
        <v>10/2024</v>
      </c>
      <c r="R93" s="3" t="s">
        <v>45</v>
      </c>
      <c r="S93" s="8"/>
    </row>
    <row r="94" spans="1:19" s="13" customFormat="1" ht="15.95" customHeight="1" x14ac:dyDescent="0.25">
      <c r="A94" s="2" t="s">
        <v>311</v>
      </c>
      <c r="B94" s="3" t="s">
        <v>312</v>
      </c>
      <c r="C94" s="7" t="s">
        <v>313</v>
      </c>
      <c r="D94" s="3" t="s">
        <v>22</v>
      </c>
      <c r="E94" s="4">
        <v>45588</v>
      </c>
      <c r="F94" s="4" t="s">
        <v>314</v>
      </c>
      <c r="G94" s="4">
        <v>45589.5</v>
      </c>
      <c r="H94" s="10" t="s">
        <v>315</v>
      </c>
      <c r="I94" s="10" t="s">
        <v>25</v>
      </c>
      <c r="J94" s="10" t="s">
        <v>26</v>
      </c>
      <c r="K94" s="30">
        <v>0</v>
      </c>
      <c r="L94" s="29">
        <v>311</v>
      </c>
      <c r="M94" s="5">
        <v>1.5</v>
      </c>
      <c r="N94" s="38">
        <f t="shared" si="2"/>
        <v>466.5</v>
      </c>
      <c r="O94" s="49">
        <f>IFERROR(IF(Tabela13[[#This Row],[Total Passagens Aéreas]]+Tabela13[[#This Row],[Total Diárias Pagas]]=0,0,Tabela13[[#This Row],[Total Passagens Aéreas]]+Tabela13[[#This Row],[Total Diárias Pagas]]),0)</f>
        <v>466.5</v>
      </c>
      <c r="P94" s="3" t="s">
        <v>33</v>
      </c>
      <c r="Q94" s="6" t="str">
        <f>IF(Tabela13[[#This Row],[DATA Início]]="","",MONTH(Tabela13[[#This Row],[DATA Início]])&amp;"/"&amp;YEAR(Tabela13[[#This Row],[DATA Início]]))</f>
        <v>10/2024</v>
      </c>
      <c r="R94" s="3" t="s">
        <v>45</v>
      </c>
      <c r="S94" s="8"/>
    </row>
    <row r="95" spans="1:19" s="13" customFormat="1" ht="15.95" customHeight="1" x14ac:dyDescent="0.25">
      <c r="A95" s="2" t="s">
        <v>316</v>
      </c>
      <c r="B95" s="3" t="s">
        <v>317</v>
      </c>
      <c r="C95" s="7" t="s">
        <v>318</v>
      </c>
      <c r="D95" s="3" t="s">
        <v>42</v>
      </c>
      <c r="E95" s="4">
        <v>45588</v>
      </c>
      <c r="F95" s="4" t="s">
        <v>319</v>
      </c>
      <c r="G95" s="4">
        <v>45588.5</v>
      </c>
      <c r="H95" s="10" t="s">
        <v>54</v>
      </c>
      <c r="I95" s="10" t="s">
        <v>31</v>
      </c>
      <c r="J95" s="10" t="s">
        <v>32</v>
      </c>
      <c r="K95" s="30">
        <v>0</v>
      </c>
      <c r="L95" s="29">
        <v>345</v>
      </c>
      <c r="M95" s="20">
        <v>0.5</v>
      </c>
      <c r="N95" s="38">
        <f t="shared" si="2"/>
        <v>172.5</v>
      </c>
      <c r="O95" s="49">
        <f>IFERROR(IF(Tabela13[[#This Row],[Total Passagens Aéreas]]+Tabela13[[#This Row],[Total Diárias Pagas]]=0,0,Tabela13[[#This Row],[Total Passagens Aéreas]]+Tabela13[[#This Row],[Total Diárias Pagas]]),0)</f>
        <v>172.5</v>
      </c>
      <c r="P95" s="3" t="s">
        <v>33</v>
      </c>
      <c r="Q95" s="6" t="str">
        <f>IF(Tabela13[[#This Row],[DATA Início]]="","",MONTH(Tabela13[[#This Row],[DATA Início]])&amp;"/"&amp;YEAR(Tabela13[[#This Row],[DATA Início]]))</f>
        <v>10/2024</v>
      </c>
      <c r="R95" s="3" t="s">
        <v>320</v>
      </c>
      <c r="S95" s="8"/>
    </row>
    <row r="96" spans="1:19" s="13" customFormat="1" ht="15.95" customHeight="1" x14ac:dyDescent="0.25">
      <c r="A96" s="2" t="s">
        <v>321</v>
      </c>
      <c r="B96" s="3" t="s">
        <v>322</v>
      </c>
      <c r="C96" s="7" t="s">
        <v>323</v>
      </c>
      <c r="D96" s="3" t="s">
        <v>42</v>
      </c>
      <c r="E96" s="4">
        <v>45586</v>
      </c>
      <c r="F96" s="4" t="s">
        <v>324</v>
      </c>
      <c r="G96" s="10">
        <v>45587.5</v>
      </c>
      <c r="H96" s="10" t="s">
        <v>54</v>
      </c>
      <c r="I96" s="10" t="s">
        <v>61</v>
      </c>
      <c r="J96" s="10" t="s">
        <v>26</v>
      </c>
      <c r="K96" s="30">
        <v>0</v>
      </c>
      <c r="L96" s="29">
        <v>345</v>
      </c>
      <c r="M96" s="20">
        <v>1.5</v>
      </c>
      <c r="N96" s="38">
        <f t="shared" si="2"/>
        <v>517.5</v>
      </c>
      <c r="O96" s="49">
        <f>IFERROR(IF(Tabela13[[#This Row],[Total Passagens Aéreas]]+Tabela13[[#This Row],[Total Diárias Pagas]]=0,0,Tabela13[[#This Row],[Total Passagens Aéreas]]+Tabela13[[#This Row],[Total Diárias Pagas]]),0)</f>
        <v>517.5</v>
      </c>
      <c r="P96" s="3" t="s">
        <v>33</v>
      </c>
      <c r="Q96" s="6" t="str">
        <f>IF(Tabela13[[#This Row],[DATA Início]]="","",MONTH(Tabela13[[#This Row],[DATA Início]])&amp;"/"&amp;YEAR(Tabela13[[#This Row],[DATA Início]]))</f>
        <v>10/2024</v>
      </c>
      <c r="R96" s="3" t="s">
        <v>45</v>
      </c>
      <c r="S96" s="8"/>
    </row>
    <row r="97" spans="1:19" s="13" customFormat="1" ht="15.95" customHeight="1" x14ac:dyDescent="0.25">
      <c r="A97" s="2" t="s">
        <v>321</v>
      </c>
      <c r="B97" s="3" t="s">
        <v>325</v>
      </c>
      <c r="C97" s="7" t="s">
        <v>326</v>
      </c>
      <c r="D97" s="3" t="s">
        <v>42</v>
      </c>
      <c r="E97" s="4">
        <v>45580</v>
      </c>
      <c r="F97" s="4" t="s">
        <v>324</v>
      </c>
      <c r="G97" s="4">
        <v>45581.5</v>
      </c>
      <c r="H97" s="4" t="s">
        <v>54</v>
      </c>
      <c r="I97" s="4" t="s">
        <v>61</v>
      </c>
      <c r="J97" s="4" t="s">
        <v>26</v>
      </c>
      <c r="K97" s="28">
        <v>0</v>
      </c>
      <c r="L97" s="29">
        <v>345</v>
      </c>
      <c r="M97" s="20">
        <v>1.5</v>
      </c>
      <c r="N97" s="38">
        <f t="shared" si="2"/>
        <v>517.5</v>
      </c>
      <c r="O97" s="49">
        <f>IFERROR(IF(Tabela13[[#This Row],[Total Passagens Aéreas]]+Tabela13[[#This Row],[Total Diárias Pagas]]=0,0,Tabela13[[#This Row],[Total Passagens Aéreas]]+Tabela13[[#This Row],[Total Diárias Pagas]]),0)</f>
        <v>517.5</v>
      </c>
      <c r="P97" s="3" t="s">
        <v>33</v>
      </c>
      <c r="Q97" s="6" t="str">
        <f>IF(Tabela13[[#This Row],[DATA Início]]="","",MONTH(Tabela13[[#This Row],[DATA Início]])&amp;"/"&amp;YEAR(Tabela13[[#This Row],[DATA Início]]))</f>
        <v>10/2024</v>
      </c>
      <c r="R97" s="3" t="s">
        <v>45</v>
      </c>
      <c r="S97" s="8"/>
    </row>
    <row r="98" spans="1:19" s="13" customFormat="1" ht="15.95" customHeight="1" x14ac:dyDescent="0.25">
      <c r="A98" s="2" t="s">
        <v>321</v>
      </c>
      <c r="B98" s="3" t="s">
        <v>327</v>
      </c>
      <c r="C98" s="7" t="s">
        <v>328</v>
      </c>
      <c r="D98" s="3" t="s">
        <v>101</v>
      </c>
      <c r="E98" s="4">
        <v>45589</v>
      </c>
      <c r="F98" s="4" t="s">
        <v>324</v>
      </c>
      <c r="G98" s="10">
        <v>45590.5</v>
      </c>
      <c r="H98" s="10" t="s">
        <v>54</v>
      </c>
      <c r="I98" s="10" t="s">
        <v>107</v>
      </c>
      <c r="J98" s="10" t="s">
        <v>26</v>
      </c>
      <c r="K98" s="30">
        <v>0</v>
      </c>
      <c r="L98" s="29">
        <v>345</v>
      </c>
      <c r="M98" s="20">
        <v>1.5</v>
      </c>
      <c r="N98" s="38">
        <f t="shared" ref="N98:N127" si="3">IFERROR(IF(M98=0,0,L98*M98),0)</f>
        <v>517.5</v>
      </c>
      <c r="O98" s="49">
        <f>IFERROR(IF(Tabela13[[#This Row],[Total Passagens Aéreas]]+Tabela13[[#This Row],[Total Diárias Pagas]]=0,0,Tabela13[[#This Row],[Total Passagens Aéreas]]+Tabela13[[#This Row],[Total Diárias Pagas]]),0)</f>
        <v>517.5</v>
      </c>
      <c r="P98" s="3" t="s">
        <v>33</v>
      </c>
      <c r="Q98" s="6" t="str">
        <f>IF(Tabela13[[#This Row],[DATA Início]]="","",MONTH(Tabela13[[#This Row],[DATA Início]])&amp;"/"&amp;YEAR(Tabela13[[#This Row],[DATA Início]]))</f>
        <v>10/2024</v>
      </c>
      <c r="R98" s="3" t="s">
        <v>329</v>
      </c>
      <c r="S98" s="8"/>
    </row>
    <row r="99" spans="1:19" s="13" customFormat="1" ht="15.95" customHeight="1" x14ac:dyDescent="0.25">
      <c r="A99" s="2" t="s">
        <v>330</v>
      </c>
      <c r="B99" s="3" t="s">
        <v>331</v>
      </c>
      <c r="C99" s="7" t="s">
        <v>332</v>
      </c>
      <c r="D99" s="3" t="s">
        <v>42</v>
      </c>
      <c r="E99" s="4">
        <v>45572</v>
      </c>
      <c r="F99" s="4" t="s">
        <v>333</v>
      </c>
      <c r="G99" s="10">
        <v>45574.5</v>
      </c>
      <c r="H99" s="10" t="s">
        <v>119</v>
      </c>
      <c r="I99" s="10" t="s">
        <v>31</v>
      </c>
      <c r="J99" s="10" t="s">
        <v>32</v>
      </c>
      <c r="K99" s="30">
        <v>1231.73</v>
      </c>
      <c r="L99" s="29">
        <v>345</v>
      </c>
      <c r="M99" s="20">
        <v>2.5</v>
      </c>
      <c r="N99" s="38">
        <f t="shared" si="3"/>
        <v>862.5</v>
      </c>
      <c r="O99" s="49">
        <f>IFERROR(IF(Tabela13[[#This Row],[Total Passagens Aéreas]]+Tabela13[[#This Row],[Total Diárias Pagas]]=0,0,Tabela13[[#This Row],[Total Passagens Aéreas]]+Tabela13[[#This Row],[Total Diárias Pagas]]),0)</f>
        <v>2094.23</v>
      </c>
      <c r="P99" s="3" t="s">
        <v>33</v>
      </c>
      <c r="Q99" s="6" t="str">
        <f>IF(Tabela13[[#This Row],[DATA Início]]="","",MONTH(Tabela13[[#This Row],[DATA Início]])&amp;"/"&amp;YEAR(Tabela13[[#This Row],[DATA Início]]))</f>
        <v>10/2024</v>
      </c>
      <c r="R99" s="3" t="s">
        <v>45</v>
      </c>
      <c r="S99" s="8"/>
    </row>
    <row r="100" spans="1:19" s="13" customFormat="1" ht="15.95" customHeight="1" x14ac:dyDescent="0.25">
      <c r="A100" s="2" t="s">
        <v>334</v>
      </c>
      <c r="B100" s="3" t="s">
        <v>335</v>
      </c>
      <c r="C100" s="7" t="s">
        <v>336</v>
      </c>
      <c r="D100" s="3" t="s">
        <v>42</v>
      </c>
      <c r="E100" s="4">
        <v>45592</v>
      </c>
      <c r="F100" s="4" t="s">
        <v>337</v>
      </c>
      <c r="G100" s="10">
        <v>45597.5</v>
      </c>
      <c r="H100" s="10" t="s">
        <v>84</v>
      </c>
      <c r="I100" s="10" t="s">
        <v>31</v>
      </c>
      <c r="J100" s="10" t="s">
        <v>32</v>
      </c>
      <c r="K100" s="30">
        <v>2644.3100000000004</v>
      </c>
      <c r="L100" s="29">
        <v>345</v>
      </c>
      <c r="M100" s="20">
        <v>5.5</v>
      </c>
      <c r="N100" s="38">
        <f t="shared" si="3"/>
        <v>1897.5</v>
      </c>
      <c r="O100" s="49">
        <f>IFERROR(IF(Tabela13[[#This Row],[Total Passagens Aéreas]]+Tabela13[[#This Row],[Total Diárias Pagas]]=0,0,Tabela13[[#This Row],[Total Passagens Aéreas]]+Tabela13[[#This Row],[Total Diárias Pagas]]),0)</f>
        <v>4541.8100000000004</v>
      </c>
      <c r="P100" s="3" t="s">
        <v>27</v>
      </c>
      <c r="Q100" s="6" t="str">
        <f>IF(Tabela13[[#This Row],[DATA Início]]="","",MONTH(Tabela13[[#This Row],[DATA Início]])&amp;"/"&amp;YEAR(Tabela13[[#This Row],[DATA Início]]))</f>
        <v>10/2024</v>
      </c>
      <c r="R100" s="3" t="s">
        <v>338</v>
      </c>
      <c r="S100" s="8"/>
    </row>
    <row r="101" spans="1:19" s="13" customFormat="1" ht="15.95" customHeight="1" x14ac:dyDescent="0.25">
      <c r="A101" s="2" t="s">
        <v>339</v>
      </c>
      <c r="B101" s="3" t="s">
        <v>340</v>
      </c>
      <c r="C101" s="7" t="s">
        <v>341</v>
      </c>
      <c r="D101" s="3" t="s">
        <v>22</v>
      </c>
      <c r="E101" s="4">
        <v>45592</v>
      </c>
      <c r="F101" s="4" t="s">
        <v>342</v>
      </c>
      <c r="G101" s="4">
        <v>45598.5</v>
      </c>
      <c r="H101" s="4" t="s">
        <v>84</v>
      </c>
      <c r="I101" s="4" t="s">
        <v>31</v>
      </c>
      <c r="J101" s="10" t="s">
        <v>32</v>
      </c>
      <c r="K101" s="28">
        <v>3972.3100000000004</v>
      </c>
      <c r="L101" s="29">
        <v>345</v>
      </c>
      <c r="M101" s="20">
        <v>6.5</v>
      </c>
      <c r="N101" s="38">
        <f t="shared" si="3"/>
        <v>2242.5</v>
      </c>
      <c r="O101" s="49">
        <f>IFERROR(IF(Tabela13[[#This Row],[Total Passagens Aéreas]]+Tabela13[[#This Row],[Total Diárias Pagas]]=0,0,Tabela13[[#This Row],[Total Passagens Aéreas]]+Tabela13[[#This Row],[Total Diárias Pagas]]),0)</f>
        <v>6214.81</v>
      </c>
      <c r="P101" s="3" t="s">
        <v>27</v>
      </c>
      <c r="Q101" s="6" t="str">
        <f>IF(Tabela13[[#This Row],[DATA Início]]="","",MONTH(Tabela13[[#This Row],[DATA Início]])&amp;"/"&amp;YEAR(Tabela13[[#This Row],[DATA Início]]))</f>
        <v>10/2024</v>
      </c>
      <c r="R101" s="3" t="s">
        <v>343</v>
      </c>
      <c r="S101" s="8"/>
    </row>
    <row r="102" spans="1:19" s="13" customFormat="1" ht="15.95" customHeight="1" x14ac:dyDescent="0.25">
      <c r="A102" s="2" t="s">
        <v>344</v>
      </c>
      <c r="B102" s="3" t="s">
        <v>345</v>
      </c>
      <c r="C102" s="7" t="s">
        <v>346</v>
      </c>
      <c r="D102" s="3" t="s">
        <v>42</v>
      </c>
      <c r="E102" s="4">
        <v>45574</v>
      </c>
      <c r="F102" s="4" t="s">
        <v>347</v>
      </c>
      <c r="G102" s="10">
        <v>45575.5</v>
      </c>
      <c r="H102" s="10" t="s">
        <v>54</v>
      </c>
      <c r="I102" s="10" t="s">
        <v>31</v>
      </c>
      <c r="J102" s="10" t="s">
        <v>32</v>
      </c>
      <c r="K102" s="30">
        <v>1395.77</v>
      </c>
      <c r="L102" s="29">
        <v>345</v>
      </c>
      <c r="M102" s="20">
        <v>1.5</v>
      </c>
      <c r="N102" s="38">
        <f t="shared" si="3"/>
        <v>517.5</v>
      </c>
      <c r="O102" s="49">
        <f>IFERROR(IF(Tabela13[[#This Row],[Total Passagens Aéreas]]+Tabela13[[#This Row],[Total Diárias Pagas]]=0,0,Tabela13[[#This Row],[Total Passagens Aéreas]]+Tabela13[[#This Row],[Total Diárias Pagas]]),0)</f>
        <v>1913.27</v>
      </c>
      <c r="P102" s="3" t="s">
        <v>33</v>
      </c>
      <c r="Q102" s="6" t="str">
        <f>IF(Tabela13[[#This Row],[DATA Início]]="","",MONTH(Tabela13[[#This Row],[DATA Início]])&amp;"/"&amp;YEAR(Tabela13[[#This Row],[DATA Início]]))</f>
        <v>10/2024</v>
      </c>
      <c r="R102" s="3" t="s">
        <v>45</v>
      </c>
      <c r="S102" s="8"/>
    </row>
    <row r="103" spans="1:19" s="13" customFormat="1" ht="15.95" customHeight="1" x14ac:dyDescent="0.25">
      <c r="A103" s="2" t="s">
        <v>344</v>
      </c>
      <c r="B103" s="3" t="s">
        <v>348</v>
      </c>
      <c r="C103" s="7" t="s">
        <v>349</v>
      </c>
      <c r="D103" s="3" t="s">
        <v>42</v>
      </c>
      <c r="E103" s="4">
        <v>45580</v>
      </c>
      <c r="F103" s="4" t="s">
        <v>347</v>
      </c>
      <c r="G103" s="4">
        <v>45581.5</v>
      </c>
      <c r="H103" s="4" t="s">
        <v>54</v>
      </c>
      <c r="I103" s="4" t="s">
        <v>31</v>
      </c>
      <c r="J103" s="10" t="s">
        <v>32</v>
      </c>
      <c r="K103" s="28">
        <v>1927.97</v>
      </c>
      <c r="L103" s="29">
        <v>345</v>
      </c>
      <c r="M103" s="20">
        <v>1.5</v>
      </c>
      <c r="N103" s="38">
        <f t="shared" si="3"/>
        <v>517.5</v>
      </c>
      <c r="O103" s="49">
        <f>IFERROR(IF(Tabela13[[#This Row],[Total Passagens Aéreas]]+Tabela13[[#This Row],[Total Diárias Pagas]]=0,0,Tabela13[[#This Row],[Total Passagens Aéreas]]+Tabela13[[#This Row],[Total Diárias Pagas]]),0)</f>
        <v>2445.4700000000003</v>
      </c>
      <c r="P103" s="3" t="s">
        <v>33</v>
      </c>
      <c r="Q103" s="6" t="str">
        <f>IF(Tabela13[[#This Row],[DATA Início]]="","",MONTH(Tabela13[[#This Row],[DATA Início]])&amp;"/"&amp;YEAR(Tabela13[[#This Row],[DATA Início]]))</f>
        <v>10/2024</v>
      </c>
      <c r="R103" s="3" t="s">
        <v>45</v>
      </c>
      <c r="S103" s="8"/>
    </row>
    <row r="104" spans="1:19" s="13" customFormat="1" ht="15.95" customHeight="1" x14ac:dyDescent="0.25">
      <c r="A104" s="2" t="s">
        <v>344</v>
      </c>
      <c r="B104" s="3" t="s">
        <v>350</v>
      </c>
      <c r="C104" s="7" t="s">
        <v>351</v>
      </c>
      <c r="D104" s="3" t="s">
        <v>352</v>
      </c>
      <c r="E104" s="4">
        <v>45567</v>
      </c>
      <c r="F104" s="4" t="s">
        <v>347</v>
      </c>
      <c r="G104" s="10">
        <v>45569.5</v>
      </c>
      <c r="H104" s="10" t="s">
        <v>38</v>
      </c>
      <c r="I104" s="10" t="s">
        <v>107</v>
      </c>
      <c r="J104" s="10" t="s">
        <v>26</v>
      </c>
      <c r="K104" s="30">
        <v>0</v>
      </c>
      <c r="L104" s="29">
        <v>311</v>
      </c>
      <c r="M104" s="20">
        <v>2.5</v>
      </c>
      <c r="N104" s="40">
        <f t="shared" si="3"/>
        <v>777.5</v>
      </c>
      <c r="O104" s="50">
        <f>IFERROR(IF(Tabela13[[#This Row],[Total Passagens Aéreas]]+Tabela13[[#This Row],[Total Diárias Pagas]]=0,0,Tabela13[[#This Row],[Total Passagens Aéreas]]+Tabela13[[#This Row],[Total Diárias Pagas]]),0)</f>
        <v>777.5</v>
      </c>
      <c r="P104" s="3" t="s">
        <v>33</v>
      </c>
      <c r="Q104" s="6" t="str">
        <f>IF(Tabela13[[#This Row],[DATA Início]]="","",MONTH(Tabela13[[#This Row],[DATA Início]])&amp;"/"&amp;YEAR(Tabela13[[#This Row],[DATA Início]]))</f>
        <v>10/2024</v>
      </c>
      <c r="R104" s="3" t="s">
        <v>353</v>
      </c>
      <c r="S104" s="8"/>
    </row>
    <row r="105" spans="1:19" s="13" customFormat="1" ht="15.95" customHeight="1" x14ac:dyDescent="0.25">
      <c r="A105" s="2" t="s">
        <v>344</v>
      </c>
      <c r="B105" s="3" t="s">
        <v>350</v>
      </c>
      <c r="C105" s="7" t="s">
        <v>351</v>
      </c>
      <c r="D105" s="3" t="s">
        <v>354</v>
      </c>
      <c r="E105" s="4">
        <v>45573</v>
      </c>
      <c r="F105" s="4" t="s">
        <v>347</v>
      </c>
      <c r="G105" s="4">
        <v>45574.5</v>
      </c>
      <c r="H105" s="10" t="s">
        <v>38</v>
      </c>
      <c r="I105" s="10" t="s">
        <v>107</v>
      </c>
      <c r="J105" s="10" t="s">
        <v>26</v>
      </c>
      <c r="K105" s="30">
        <v>0</v>
      </c>
      <c r="L105" s="29">
        <v>311</v>
      </c>
      <c r="M105" s="20">
        <v>1.5</v>
      </c>
      <c r="N105" s="38">
        <f t="shared" si="3"/>
        <v>466.5</v>
      </c>
      <c r="O105" s="49">
        <f>IFERROR(IF(Tabela13[[#This Row],[Total Passagens Aéreas]]+Tabela13[[#This Row],[Total Diárias Pagas]]=0,0,Tabela13[[#This Row],[Total Passagens Aéreas]]+Tabela13[[#This Row],[Total Diárias Pagas]]),0)</f>
        <v>466.5</v>
      </c>
      <c r="P105" s="3" t="s">
        <v>33</v>
      </c>
      <c r="Q105" s="6" t="str">
        <f>IF(Tabela13[[#This Row],[DATA Início]]="","",MONTH(Tabela13[[#This Row],[DATA Início]])&amp;"/"&amp;YEAR(Tabela13[[#This Row],[DATA Início]]))</f>
        <v>10/2024</v>
      </c>
      <c r="R105" s="3" t="s">
        <v>355</v>
      </c>
      <c r="S105" s="8"/>
    </row>
    <row r="106" spans="1:19" s="13" customFormat="1" ht="15.95" customHeight="1" x14ac:dyDescent="0.25">
      <c r="A106" s="2" t="s">
        <v>344</v>
      </c>
      <c r="B106" s="3" t="s">
        <v>350</v>
      </c>
      <c r="C106" s="7" t="s">
        <v>351</v>
      </c>
      <c r="D106" s="3" t="s">
        <v>356</v>
      </c>
      <c r="E106" s="4">
        <v>45580</v>
      </c>
      <c r="F106" s="4" t="s">
        <v>347</v>
      </c>
      <c r="G106" s="4">
        <v>45583.5</v>
      </c>
      <c r="H106" s="10" t="s">
        <v>38</v>
      </c>
      <c r="I106" s="10" t="s">
        <v>107</v>
      </c>
      <c r="J106" s="10" t="s">
        <v>26</v>
      </c>
      <c r="K106" s="30">
        <v>0</v>
      </c>
      <c r="L106" s="29">
        <v>311</v>
      </c>
      <c r="M106" s="20">
        <v>3.5</v>
      </c>
      <c r="N106" s="38">
        <f t="shared" si="3"/>
        <v>1088.5</v>
      </c>
      <c r="O106" s="49">
        <f>IFERROR(IF(Tabela13[[#This Row],[Total Passagens Aéreas]]+Tabela13[[#This Row],[Total Diárias Pagas]]=0,0,Tabela13[[#This Row],[Total Passagens Aéreas]]+Tabela13[[#This Row],[Total Diárias Pagas]]),0)</f>
        <v>1088.5</v>
      </c>
      <c r="P106" s="3" t="s">
        <v>33</v>
      </c>
      <c r="Q106" s="6" t="str">
        <f>IF(Tabela13[[#This Row],[DATA Início]]="","",MONTH(Tabela13[[#This Row],[DATA Início]])&amp;"/"&amp;YEAR(Tabela13[[#This Row],[DATA Início]]))</f>
        <v>10/2024</v>
      </c>
      <c r="R106" s="3" t="s">
        <v>357</v>
      </c>
      <c r="S106" s="8"/>
    </row>
    <row r="107" spans="1:19" s="13" customFormat="1" ht="15.95" customHeight="1" x14ac:dyDescent="0.25">
      <c r="A107" s="2" t="s">
        <v>344</v>
      </c>
      <c r="B107" s="3" t="s">
        <v>350</v>
      </c>
      <c r="C107" s="7" t="s">
        <v>351</v>
      </c>
      <c r="D107" s="3" t="s">
        <v>358</v>
      </c>
      <c r="E107" s="4">
        <v>45595</v>
      </c>
      <c r="F107" s="4" t="s">
        <v>347</v>
      </c>
      <c r="G107" s="4">
        <v>45596</v>
      </c>
      <c r="H107" s="4" t="s">
        <v>38</v>
      </c>
      <c r="I107" s="4" t="s">
        <v>25</v>
      </c>
      <c r="J107" s="4" t="s">
        <v>26</v>
      </c>
      <c r="K107" s="28">
        <v>0</v>
      </c>
      <c r="L107" s="29">
        <v>311</v>
      </c>
      <c r="M107" s="20">
        <f>0.5+1</f>
        <v>1.5</v>
      </c>
      <c r="N107" s="40">
        <f t="shared" si="3"/>
        <v>466.5</v>
      </c>
      <c r="O107" s="49">
        <f>IFERROR(IF(Tabela13[[#This Row],[Total Passagens Aéreas]]+Tabela13[[#This Row],[Total Diárias Pagas]]=0,0,Tabela13[[#This Row],[Total Passagens Aéreas]]+Tabela13[[#This Row],[Total Diárias Pagas]]),0)</f>
        <v>466.5</v>
      </c>
      <c r="P107" s="3" t="s">
        <v>33</v>
      </c>
      <c r="Q107" s="6" t="str">
        <f>IF(Tabela13[[#This Row],[DATA Início]]="","",MONTH(Tabela13[[#This Row],[DATA Início]])&amp;"/"&amp;YEAR(Tabela13[[#This Row],[DATA Início]]))</f>
        <v>10/2024</v>
      </c>
      <c r="R107" s="3" t="s">
        <v>359</v>
      </c>
      <c r="S107" s="8"/>
    </row>
    <row r="108" spans="1:19" s="13" customFormat="1" ht="15.95" customHeight="1" x14ac:dyDescent="0.25">
      <c r="A108" s="2" t="s">
        <v>360</v>
      </c>
      <c r="B108" s="3" t="s">
        <v>361</v>
      </c>
      <c r="C108" s="7" t="s">
        <v>362</v>
      </c>
      <c r="D108" s="3" t="s">
        <v>42</v>
      </c>
      <c r="E108" s="4">
        <v>45580</v>
      </c>
      <c r="F108" s="4" t="s">
        <v>363</v>
      </c>
      <c r="G108" s="4">
        <v>45582.5</v>
      </c>
      <c r="H108" s="4" t="s">
        <v>54</v>
      </c>
      <c r="I108" s="4" t="s">
        <v>31</v>
      </c>
      <c r="J108" s="10" t="s">
        <v>32</v>
      </c>
      <c r="K108" s="28">
        <v>1191.6799999999998</v>
      </c>
      <c r="L108" s="29">
        <v>438</v>
      </c>
      <c r="M108" s="20">
        <v>2.5</v>
      </c>
      <c r="N108" s="38">
        <f t="shared" si="3"/>
        <v>1095</v>
      </c>
      <c r="O108" s="49">
        <f>IFERROR(IF(Tabela13[[#This Row],[Total Passagens Aéreas]]+Tabela13[[#This Row],[Total Diárias Pagas]]=0,0,Tabela13[[#This Row],[Total Passagens Aéreas]]+Tabela13[[#This Row],[Total Diárias Pagas]]),0)</f>
        <v>2286.6799999999998</v>
      </c>
      <c r="P108" s="3" t="s">
        <v>33</v>
      </c>
      <c r="Q108" s="6" t="str">
        <f>IF(Tabela13[[#This Row],[DATA Início]]="","",MONTH(Tabela13[[#This Row],[DATA Início]])&amp;"/"&amp;YEAR(Tabela13[[#This Row],[DATA Início]]))</f>
        <v>10/2024</v>
      </c>
      <c r="R108" s="3" t="s">
        <v>45</v>
      </c>
      <c r="S108" s="8"/>
    </row>
    <row r="109" spans="1:19" s="13" customFormat="1" ht="15.95" customHeight="1" x14ac:dyDescent="0.25">
      <c r="A109" s="2" t="s">
        <v>360</v>
      </c>
      <c r="B109" s="3" t="s">
        <v>364</v>
      </c>
      <c r="C109" s="7" t="s">
        <v>365</v>
      </c>
      <c r="D109" s="3" t="s">
        <v>42</v>
      </c>
      <c r="E109" s="4">
        <v>45594</v>
      </c>
      <c r="F109" s="4" t="s">
        <v>363</v>
      </c>
      <c r="G109" s="4">
        <v>45595.5</v>
      </c>
      <c r="H109" s="10" t="s">
        <v>54</v>
      </c>
      <c r="I109" s="10" t="s">
        <v>61</v>
      </c>
      <c r="J109" s="10" t="s">
        <v>26</v>
      </c>
      <c r="K109" s="30">
        <v>0</v>
      </c>
      <c r="L109" s="29">
        <v>345</v>
      </c>
      <c r="M109" s="20">
        <v>1.5</v>
      </c>
      <c r="N109" s="38">
        <f t="shared" si="3"/>
        <v>517.5</v>
      </c>
      <c r="O109" s="49">
        <f>IFERROR(IF(Tabela13[[#This Row],[Total Passagens Aéreas]]+Tabela13[[#This Row],[Total Diárias Pagas]]=0,0,Tabela13[[#This Row],[Total Passagens Aéreas]]+Tabela13[[#This Row],[Total Diárias Pagas]]),0)</f>
        <v>517.5</v>
      </c>
      <c r="P109" s="3" t="s">
        <v>33</v>
      </c>
      <c r="Q109" s="6" t="str">
        <f>IF(Tabela13[[#This Row],[DATA Início]]="","",MONTH(Tabela13[[#This Row],[DATA Início]])&amp;"/"&amp;YEAR(Tabela13[[#This Row],[DATA Início]]))</f>
        <v>10/2024</v>
      </c>
      <c r="R109" s="3" t="s">
        <v>45</v>
      </c>
      <c r="S109" s="8"/>
    </row>
    <row r="110" spans="1:19" s="13" customFormat="1" ht="15.95" customHeight="1" x14ac:dyDescent="0.25">
      <c r="A110" s="2" t="s">
        <v>360</v>
      </c>
      <c r="B110" s="3" t="s">
        <v>361</v>
      </c>
      <c r="C110" s="7" t="s">
        <v>362</v>
      </c>
      <c r="D110" s="3" t="s">
        <v>42</v>
      </c>
      <c r="E110" s="4">
        <v>45594</v>
      </c>
      <c r="F110" s="4" t="s">
        <v>363</v>
      </c>
      <c r="G110" s="4">
        <v>45596.5</v>
      </c>
      <c r="H110" s="10" t="s">
        <v>54</v>
      </c>
      <c r="I110" s="10" t="s">
        <v>31</v>
      </c>
      <c r="J110" s="10" t="s">
        <v>32</v>
      </c>
      <c r="K110" s="30">
        <v>1581.6799999999998</v>
      </c>
      <c r="L110" s="29">
        <v>438</v>
      </c>
      <c r="M110" s="20">
        <v>2.5</v>
      </c>
      <c r="N110" s="38">
        <f t="shared" si="3"/>
        <v>1095</v>
      </c>
      <c r="O110" s="49">
        <f>IFERROR(IF(Tabela13[[#This Row],[Total Passagens Aéreas]]+Tabela13[[#This Row],[Total Diárias Pagas]]=0,0,Tabela13[[#This Row],[Total Passagens Aéreas]]+Tabela13[[#This Row],[Total Diárias Pagas]]),0)</f>
        <v>2676.68</v>
      </c>
      <c r="P110" s="3" t="s">
        <v>33</v>
      </c>
      <c r="Q110" s="6" t="str">
        <f>IF(Tabela13[[#This Row],[DATA Início]]="","",MONTH(Tabela13[[#This Row],[DATA Início]])&amp;"/"&amp;YEAR(Tabela13[[#This Row],[DATA Início]]))</f>
        <v>10/2024</v>
      </c>
      <c r="R110" s="3" t="s">
        <v>45</v>
      </c>
      <c r="S110" s="8"/>
    </row>
    <row r="111" spans="1:19" s="13" customFormat="1" ht="15.95" customHeight="1" x14ac:dyDescent="0.25">
      <c r="A111" s="2" t="s">
        <v>366</v>
      </c>
      <c r="B111" s="3" t="s">
        <v>367</v>
      </c>
      <c r="C111" s="7" t="s">
        <v>368</v>
      </c>
      <c r="D111" s="3" t="s">
        <v>42</v>
      </c>
      <c r="E111" s="4">
        <v>45586</v>
      </c>
      <c r="F111" s="4" t="s">
        <v>369</v>
      </c>
      <c r="G111" s="10">
        <v>45587.5</v>
      </c>
      <c r="H111" s="10" t="s">
        <v>54</v>
      </c>
      <c r="I111" s="10" t="s">
        <v>31</v>
      </c>
      <c r="J111" s="10" t="s">
        <v>32</v>
      </c>
      <c r="K111" s="30">
        <v>1392.23</v>
      </c>
      <c r="L111" s="29">
        <v>345</v>
      </c>
      <c r="M111" s="20">
        <v>1.5</v>
      </c>
      <c r="N111" s="38">
        <f t="shared" si="3"/>
        <v>517.5</v>
      </c>
      <c r="O111" s="49">
        <f>IFERROR(IF(Tabela13[[#This Row],[Total Passagens Aéreas]]+Tabela13[[#This Row],[Total Diárias Pagas]]=0,0,Tabela13[[#This Row],[Total Passagens Aéreas]]+Tabela13[[#This Row],[Total Diárias Pagas]]),0)</f>
        <v>1909.73</v>
      </c>
      <c r="P111" s="3" t="s">
        <v>33</v>
      </c>
      <c r="Q111" s="6" t="str">
        <f>IF(Tabela13[[#This Row],[DATA Início]]="","",MONTH(Tabela13[[#This Row],[DATA Início]])&amp;"/"&amp;YEAR(Tabela13[[#This Row],[DATA Início]]))</f>
        <v>10/2024</v>
      </c>
      <c r="R111" s="3" t="s">
        <v>45</v>
      </c>
      <c r="S111" s="8"/>
    </row>
    <row r="112" spans="1:19" s="13" customFormat="1" ht="15.95" customHeight="1" x14ac:dyDescent="0.25">
      <c r="A112" s="2" t="s">
        <v>366</v>
      </c>
      <c r="B112" s="3" t="s">
        <v>370</v>
      </c>
      <c r="C112" s="7" t="s">
        <v>371</v>
      </c>
      <c r="D112" s="3" t="s">
        <v>42</v>
      </c>
      <c r="E112" s="4">
        <v>45595</v>
      </c>
      <c r="F112" s="4" t="s">
        <v>369</v>
      </c>
      <c r="G112" s="4">
        <v>45596.5</v>
      </c>
      <c r="H112" s="4" t="s">
        <v>30</v>
      </c>
      <c r="I112" s="4" t="s">
        <v>31</v>
      </c>
      <c r="J112" s="10" t="s">
        <v>32</v>
      </c>
      <c r="K112" s="28">
        <v>1370.66</v>
      </c>
      <c r="L112" s="29">
        <v>345</v>
      </c>
      <c r="M112" s="20">
        <v>1.5</v>
      </c>
      <c r="N112" s="38">
        <f t="shared" si="3"/>
        <v>517.5</v>
      </c>
      <c r="O112" s="49">
        <f>IFERROR(IF(Tabela13[[#This Row],[Total Passagens Aéreas]]+Tabela13[[#This Row],[Total Diárias Pagas]]=0,0,Tabela13[[#This Row],[Total Passagens Aéreas]]+Tabela13[[#This Row],[Total Diárias Pagas]]),0)</f>
        <v>1888.16</v>
      </c>
      <c r="P112" s="3" t="s">
        <v>33</v>
      </c>
      <c r="Q112" s="6" t="str">
        <f>IF(Tabela13[[#This Row],[DATA Início]]="","",MONTH(Tabela13[[#This Row],[DATA Início]])&amp;"/"&amp;YEAR(Tabela13[[#This Row],[DATA Início]]))</f>
        <v>10/2024</v>
      </c>
      <c r="R112" s="3" t="s">
        <v>45</v>
      </c>
      <c r="S112" s="8"/>
    </row>
    <row r="113" spans="1:19" s="13" customFormat="1" ht="15.95" customHeight="1" x14ac:dyDescent="0.25">
      <c r="A113" s="2" t="s">
        <v>366</v>
      </c>
      <c r="B113" s="3" t="s">
        <v>372</v>
      </c>
      <c r="C113" s="7" t="s">
        <v>373</v>
      </c>
      <c r="D113" s="3" t="s">
        <v>42</v>
      </c>
      <c r="E113" s="4">
        <v>45574</v>
      </c>
      <c r="F113" s="4" t="s">
        <v>369</v>
      </c>
      <c r="G113" s="10">
        <v>45575.5</v>
      </c>
      <c r="H113" s="10" t="s">
        <v>54</v>
      </c>
      <c r="I113" s="10" t="s">
        <v>31</v>
      </c>
      <c r="J113" s="10" t="s">
        <v>32</v>
      </c>
      <c r="K113" s="30">
        <v>2966.8</v>
      </c>
      <c r="L113" s="29">
        <v>345</v>
      </c>
      <c r="M113" s="20">
        <v>1.5</v>
      </c>
      <c r="N113" s="38">
        <f t="shared" si="3"/>
        <v>517.5</v>
      </c>
      <c r="O113" s="49">
        <f>IFERROR(IF(Tabela13[[#This Row],[Total Passagens Aéreas]]+Tabela13[[#This Row],[Total Diárias Pagas]]=0,0,Tabela13[[#This Row],[Total Passagens Aéreas]]+Tabela13[[#This Row],[Total Diárias Pagas]]),0)</f>
        <v>3484.3</v>
      </c>
      <c r="P113" s="3" t="s">
        <v>33</v>
      </c>
      <c r="Q113" s="6" t="str">
        <f>IF(Tabela13[[#This Row],[DATA Início]]="","",MONTH(Tabela13[[#This Row],[DATA Início]])&amp;"/"&amp;YEAR(Tabela13[[#This Row],[DATA Início]]))</f>
        <v>10/2024</v>
      </c>
      <c r="R113" s="3" t="s">
        <v>45</v>
      </c>
      <c r="S113" s="8"/>
    </row>
    <row r="114" spans="1:19" s="13" customFormat="1" ht="15.95" customHeight="1" x14ac:dyDescent="0.25">
      <c r="A114" s="2" t="s">
        <v>366</v>
      </c>
      <c r="B114" s="3" t="s">
        <v>374</v>
      </c>
      <c r="C114" s="7" t="s">
        <v>375</v>
      </c>
      <c r="D114" s="3" t="s">
        <v>42</v>
      </c>
      <c r="E114" s="4">
        <v>45588</v>
      </c>
      <c r="F114" s="4" t="s">
        <v>369</v>
      </c>
      <c r="G114" s="10">
        <v>45589.5</v>
      </c>
      <c r="H114" s="10" t="s">
        <v>54</v>
      </c>
      <c r="I114" s="10" t="s">
        <v>31</v>
      </c>
      <c r="J114" s="10" t="s">
        <v>32</v>
      </c>
      <c r="K114" s="30">
        <v>1755.8</v>
      </c>
      <c r="L114" s="29">
        <v>345</v>
      </c>
      <c r="M114" s="20">
        <v>1.5</v>
      </c>
      <c r="N114" s="38">
        <f t="shared" si="3"/>
        <v>517.5</v>
      </c>
      <c r="O114" s="49">
        <f>IFERROR(IF(Tabela13[[#This Row],[Total Passagens Aéreas]]+Tabela13[[#This Row],[Total Diárias Pagas]]=0,0,Tabela13[[#This Row],[Total Passagens Aéreas]]+Tabela13[[#This Row],[Total Diárias Pagas]]),0)</f>
        <v>2273.3000000000002</v>
      </c>
      <c r="P114" s="3" t="s">
        <v>33</v>
      </c>
      <c r="Q114" s="6" t="str">
        <f>IF(Tabela13[[#This Row],[DATA Início]]="","",MONTH(Tabela13[[#This Row],[DATA Início]])&amp;"/"&amp;YEAR(Tabela13[[#This Row],[DATA Início]]))</f>
        <v>10/2024</v>
      </c>
      <c r="R114" s="3" t="s">
        <v>45</v>
      </c>
      <c r="S114" s="8"/>
    </row>
    <row r="115" spans="1:19" s="13" customFormat="1" ht="15.95" customHeight="1" x14ac:dyDescent="0.25">
      <c r="A115" s="2" t="s">
        <v>366</v>
      </c>
      <c r="B115" s="3" t="s">
        <v>376</v>
      </c>
      <c r="C115" s="7" t="s">
        <v>377</v>
      </c>
      <c r="D115" s="3" t="s">
        <v>42</v>
      </c>
      <c r="E115" s="4">
        <v>45593</v>
      </c>
      <c r="F115" s="4" t="s">
        <v>369</v>
      </c>
      <c r="G115" s="4">
        <v>45594.5</v>
      </c>
      <c r="H115" s="4" t="s">
        <v>30</v>
      </c>
      <c r="I115" s="4" t="s">
        <v>31</v>
      </c>
      <c r="J115" s="10" t="s">
        <v>32</v>
      </c>
      <c r="K115" s="28">
        <v>1678.73</v>
      </c>
      <c r="L115" s="29">
        <v>345</v>
      </c>
      <c r="M115" s="20">
        <v>1.5</v>
      </c>
      <c r="N115" s="38">
        <f t="shared" si="3"/>
        <v>517.5</v>
      </c>
      <c r="O115" s="49">
        <f>IFERROR(IF(Tabela13[[#This Row],[Total Passagens Aéreas]]+Tabela13[[#This Row],[Total Diárias Pagas]]=0,0,Tabela13[[#This Row],[Total Passagens Aéreas]]+Tabela13[[#This Row],[Total Diárias Pagas]]),0)</f>
        <v>2196.23</v>
      </c>
      <c r="P115" s="3" t="s">
        <v>33</v>
      </c>
      <c r="Q115" s="6" t="str">
        <f>IF(Tabela13[[#This Row],[DATA Início]]="","",MONTH(Tabela13[[#This Row],[DATA Início]])&amp;"/"&amp;YEAR(Tabela13[[#This Row],[DATA Início]]))</f>
        <v>10/2024</v>
      </c>
      <c r="R115" s="3" t="s">
        <v>45</v>
      </c>
      <c r="S115" s="8"/>
    </row>
    <row r="116" spans="1:19" s="13" customFormat="1" ht="15.95" customHeight="1" x14ac:dyDescent="0.25">
      <c r="A116" s="2" t="s">
        <v>366</v>
      </c>
      <c r="B116" s="3" t="s">
        <v>378</v>
      </c>
      <c r="C116" s="7" t="s">
        <v>379</v>
      </c>
      <c r="D116" s="3" t="s">
        <v>42</v>
      </c>
      <c r="E116" s="4">
        <v>45594</v>
      </c>
      <c r="F116" s="4" t="s">
        <v>369</v>
      </c>
      <c r="G116" s="10">
        <v>45595.5</v>
      </c>
      <c r="H116" s="10" t="s">
        <v>54</v>
      </c>
      <c r="I116" s="10" t="s">
        <v>31</v>
      </c>
      <c r="J116" s="10" t="s">
        <v>32</v>
      </c>
      <c r="K116" s="30">
        <v>1392.23</v>
      </c>
      <c r="L116" s="29">
        <v>345</v>
      </c>
      <c r="M116" s="20">
        <v>1.5</v>
      </c>
      <c r="N116" s="38">
        <f t="shared" si="3"/>
        <v>517.5</v>
      </c>
      <c r="O116" s="49">
        <f>IFERROR(IF(Tabela13[[#This Row],[Total Passagens Aéreas]]+Tabela13[[#This Row],[Total Diárias Pagas]]=0,0,Tabela13[[#This Row],[Total Passagens Aéreas]]+Tabela13[[#This Row],[Total Diárias Pagas]]),0)</f>
        <v>1909.73</v>
      </c>
      <c r="P116" s="3" t="s">
        <v>33</v>
      </c>
      <c r="Q116" s="6" t="str">
        <f>IF(Tabela13[[#This Row],[DATA Início]]="","",MONTH(Tabela13[[#This Row],[DATA Início]])&amp;"/"&amp;YEAR(Tabela13[[#This Row],[DATA Início]]))</f>
        <v>10/2024</v>
      </c>
      <c r="R116" s="3" t="s">
        <v>45</v>
      </c>
      <c r="S116" s="8"/>
    </row>
    <row r="117" spans="1:19" s="13" customFormat="1" ht="15.95" customHeight="1" x14ac:dyDescent="0.25">
      <c r="A117" s="2" t="s">
        <v>366</v>
      </c>
      <c r="B117" s="3" t="s">
        <v>380</v>
      </c>
      <c r="C117" s="7" t="s">
        <v>381</v>
      </c>
      <c r="D117" s="3" t="s">
        <v>42</v>
      </c>
      <c r="E117" s="4">
        <v>45586</v>
      </c>
      <c r="F117" s="4" t="s">
        <v>369</v>
      </c>
      <c r="G117" s="4">
        <v>45586.5</v>
      </c>
      <c r="H117" s="10" t="s">
        <v>113</v>
      </c>
      <c r="I117" s="10" t="s">
        <v>31</v>
      </c>
      <c r="J117" s="10" t="s">
        <v>32</v>
      </c>
      <c r="K117" s="30">
        <v>0</v>
      </c>
      <c r="L117" s="29">
        <v>311</v>
      </c>
      <c r="M117" s="20">
        <v>0.5</v>
      </c>
      <c r="N117" s="38">
        <f t="shared" si="3"/>
        <v>155.5</v>
      </c>
      <c r="O117" s="49">
        <f>IFERROR(IF(Tabela13[[#This Row],[Total Passagens Aéreas]]+Tabela13[[#This Row],[Total Diárias Pagas]]=0,0,Tabela13[[#This Row],[Total Passagens Aéreas]]+Tabela13[[#This Row],[Total Diárias Pagas]]),0)</f>
        <v>155.5</v>
      </c>
      <c r="P117" s="3" t="s">
        <v>33</v>
      </c>
      <c r="Q117" s="6" t="str">
        <f>IF(Tabela13[[#This Row],[DATA Início]]="","",MONTH(Tabela13[[#This Row],[DATA Início]])&amp;"/"&amp;YEAR(Tabela13[[#This Row],[DATA Início]]))</f>
        <v>10/2024</v>
      </c>
      <c r="R117" s="3" t="s">
        <v>382</v>
      </c>
      <c r="S117" s="8"/>
    </row>
    <row r="118" spans="1:19" s="13" customFormat="1" ht="15.95" customHeight="1" x14ac:dyDescent="0.25">
      <c r="A118" s="2" t="s">
        <v>383</v>
      </c>
      <c r="B118" s="3" t="s">
        <v>384</v>
      </c>
      <c r="C118" s="7" t="s">
        <v>385</v>
      </c>
      <c r="D118" s="3" t="s">
        <v>386</v>
      </c>
      <c r="E118" s="4">
        <v>45572</v>
      </c>
      <c r="F118" s="4" t="s">
        <v>319</v>
      </c>
      <c r="G118" s="10">
        <v>45578.5</v>
      </c>
      <c r="H118" s="10" t="s">
        <v>387</v>
      </c>
      <c r="I118" s="10" t="s">
        <v>31</v>
      </c>
      <c r="J118" s="10" t="s">
        <v>32</v>
      </c>
      <c r="K118" s="30">
        <v>3570.2200000000003</v>
      </c>
      <c r="L118" s="29">
        <v>345</v>
      </c>
      <c r="M118" s="20">
        <v>6.5</v>
      </c>
      <c r="N118" s="38">
        <f t="shared" si="3"/>
        <v>2242.5</v>
      </c>
      <c r="O118" s="49">
        <f>IFERROR(IF(Tabela13[[#This Row],[Total Passagens Aéreas]]+Tabela13[[#This Row],[Total Diárias Pagas]]=0,0,Tabela13[[#This Row],[Total Passagens Aéreas]]+Tabela13[[#This Row],[Total Diárias Pagas]]),0)</f>
        <v>5812.72</v>
      </c>
      <c r="P118" s="3" t="s">
        <v>33</v>
      </c>
      <c r="Q118" s="6" t="str">
        <f>IF(Tabela13[[#This Row],[DATA Início]]="","",MONTH(Tabela13[[#This Row],[DATA Início]])&amp;"/"&amp;YEAR(Tabela13[[#This Row],[DATA Início]]))</f>
        <v>10/2024</v>
      </c>
      <c r="R118" s="3" t="s">
        <v>388</v>
      </c>
      <c r="S118" s="8"/>
    </row>
    <row r="119" spans="1:19" s="13" customFormat="1" ht="15.95" customHeight="1" x14ac:dyDescent="0.25">
      <c r="A119" s="2" t="s">
        <v>383</v>
      </c>
      <c r="B119" s="3" t="s">
        <v>389</v>
      </c>
      <c r="C119" s="7" t="s">
        <v>390</v>
      </c>
      <c r="D119" s="3" t="s">
        <v>391</v>
      </c>
      <c r="E119" s="4">
        <v>45572</v>
      </c>
      <c r="F119" s="4" t="s">
        <v>319</v>
      </c>
      <c r="G119" s="10">
        <v>45578.5</v>
      </c>
      <c r="H119" s="10" t="s">
        <v>387</v>
      </c>
      <c r="I119" s="10" t="s">
        <v>31</v>
      </c>
      <c r="J119" s="10" t="s">
        <v>32</v>
      </c>
      <c r="K119" s="30">
        <v>3570.2200000000003</v>
      </c>
      <c r="L119" s="29">
        <v>438</v>
      </c>
      <c r="M119" s="20">
        <v>6.5</v>
      </c>
      <c r="N119" s="38">
        <f t="shared" si="3"/>
        <v>2847</v>
      </c>
      <c r="O119" s="49">
        <f>IFERROR(IF(Tabela13[[#This Row],[Total Passagens Aéreas]]+Tabela13[[#This Row],[Total Diárias Pagas]]=0,0,Tabela13[[#This Row],[Total Passagens Aéreas]]+Tabela13[[#This Row],[Total Diárias Pagas]]),0)</f>
        <v>6417.22</v>
      </c>
      <c r="P119" s="3" t="s">
        <v>33</v>
      </c>
      <c r="Q119" s="6" t="str">
        <f>IF(Tabela13[[#This Row],[DATA Início]]="","",MONTH(Tabela13[[#This Row],[DATA Início]])&amp;"/"&amp;YEAR(Tabela13[[#This Row],[DATA Início]]))</f>
        <v>10/2024</v>
      </c>
      <c r="R119" s="3" t="s">
        <v>388</v>
      </c>
      <c r="S119" s="8"/>
    </row>
    <row r="120" spans="1:19" s="13" customFormat="1" ht="15.95" customHeight="1" x14ac:dyDescent="0.25">
      <c r="A120" s="2" t="s">
        <v>383</v>
      </c>
      <c r="B120" s="3" t="s">
        <v>392</v>
      </c>
      <c r="C120" s="7" t="s">
        <v>393</v>
      </c>
      <c r="D120" s="3" t="s">
        <v>394</v>
      </c>
      <c r="E120" s="4">
        <v>45586</v>
      </c>
      <c r="F120" s="4" t="s">
        <v>93</v>
      </c>
      <c r="G120" s="10">
        <v>45590.5</v>
      </c>
      <c r="H120" s="10" t="s">
        <v>141</v>
      </c>
      <c r="I120" s="10" t="s">
        <v>31</v>
      </c>
      <c r="J120" s="10" t="s">
        <v>32</v>
      </c>
      <c r="K120" s="30">
        <v>3461.44</v>
      </c>
      <c r="L120" s="29">
        <v>345</v>
      </c>
      <c r="M120" s="20">
        <v>4.5</v>
      </c>
      <c r="N120" s="38">
        <f t="shared" si="3"/>
        <v>1552.5</v>
      </c>
      <c r="O120" s="49">
        <f>IFERROR(IF(Tabela13[[#This Row],[Total Passagens Aéreas]]+Tabela13[[#This Row],[Total Diárias Pagas]]=0,0,Tabela13[[#This Row],[Total Passagens Aéreas]]+Tabela13[[#This Row],[Total Diárias Pagas]]),0)</f>
        <v>5013.9400000000005</v>
      </c>
      <c r="P120" s="3" t="s">
        <v>33</v>
      </c>
      <c r="Q120" s="6" t="str">
        <f>IF(Tabela13[[#This Row],[DATA Início]]="","",MONTH(Tabela13[[#This Row],[DATA Início]])&amp;"/"&amp;YEAR(Tabela13[[#This Row],[DATA Início]]))</f>
        <v>10/2024</v>
      </c>
      <c r="R120" s="3" t="s">
        <v>395</v>
      </c>
      <c r="S120" s="8"/>
    </row>
    <row r="121" spans="1:19" s="13" customFormat="1" ht="15.95" customHeight="1" x14ac:dyDescent="0.25">
      <c r="A121" s="2" t="s">
        <v>383</v>
      </c>
      <c r="B121" s="3" t="s">
        <v>396</v>
      </c>
      <c r="C121" s="7" t="s">
        <v>397</v>
      </c>
      <c r="D121" s="3" t="s">
        <v>398</v>
      </c>
      <c r="E121" s="4">
        <v>45593</v>
      </c>
      <c r="F121" s="4" t="s">
        <v>399</v>
      </c>
      <c r="G121" s="10">
        <v>45596.5</v>
      </c>
      <c r="H121" s="10" t="s">
        <v>387</v>
      </c>
      <c r="I121" s="10" t="s">
        <v>25</v>
      </c>
      <c r="J121" s="10" t="s">
        <v>26</v>
      </c>
      <c r="K121" s="30">
        <v>0</v>
      </c>
      <c r="L121" s="29">
        <v>345</v>
      </c>
      <c r="M121" s="20">
        <v>3.5</v>
      </c>
      <c r="N121" s="38">
        <f t="shared" si="3"/>
        <v>1207.5</v>
      </c>
      <c r="O121" s="49">
        <f>IFERROR(IF(Tabela13[[#This Row],[Total Passagens Aéreas]]+Tabela13[[#This Row],[Total Diárias Pagas]]=0,0,Tabela13[[#This Row],[Total Passagens Aéreas]]+Tabela13[[#This Row],[Total Diárias Pagas]]),0)</f>
        <v>1207.5</v>
      </c>
      <c r="P121" s="3" t="s">
        <v>33</v>
      </c>
      <c r="Q121" s="6" t="str">
        <f>IF(Tabela13[[#This Row],[DATA Início]]="","",MONTH(Tabela13[[#This Row],[DATA Início]])&amp;"/"&amp;YEAR(Tabela13[[#This Row],[DATA Início]]))</f>
        <v>10/2024</v>
      </c>
      <c r="R121" s="3" t="s">
        <v>395</v>
      </c>
      <c r="S121" s="8"/>
    </row>
    <row r="122" spans="1:19" s="13" customFormat="1" ht="15.95" customHeight="1" x14ac:dyDescent="0.25">
      <c r="A122" s="2" t="s">
        <v>383</v>
      </c>
      <c r="B122" s="3" t="s">
        <v>400</v>
      </c>
      <c r="C122" s="7" t="s">
        <v>401</v>
      </c>
      <c r="D122" s="3" t="s">
        <v>398</v>
      </c>
      <c r="E122" s="4">
        <v>45593</v>
      </c>
      <c r="F122" s="4" t="s">
        <v>93</v>
      </c>
      <c r="G122" s="4">
        <v>45597.5</v>
      </c>
      <c r="H122" s="4" t="s">
        <v>402</v>
      </c>
      <c r="I122" s="4" t="s">
        <v>31</v>
      </c>
      <c r="J122" s="10" t="s">
        <v>32</v>
      </c>
      <c r="K122" s="28">
        <v>1559.34</v>
      </c>
      <c r="L122" s="29">
        <v>311</v>
      </c>
      <c r="M122" s="20">
        <v>4.5</v>
      </c>
      <c r="N122" s="38">
        <f t="shared" si="3"/>
        <v>1399.5</v>
      </c>
      <c r="O122" s="49">
        <f>IFERROR(IF(Tabela13[[#This Row],[Total Passagens Aéreas]]+Tabela13[[#This Row],[Total Diárias Pagas]]=0,0,Tabela13[[#This Row],[Total Passagens Aéreas]]+Tabela13[[#This Row],[Total Diárias Pagas]]),0)</f>
        <v>2958.84</v>
      </c>
      <c r="P122" s="3" t="s">
        <v>33</v>
      </c>
      <c r="Q122" s="6" t="str">
        <f>IF(Tabela13[[#This Row],[DATA Início]]="","",MONTH(Tabela13[[#This Row],[DATA Início]])&amp;"/"&amp;YEAR(Tabela13[[#This Row],[DATA Início]]))</f>
        <v>10/2024</v>
      </c>
      <c r="R122" s="3" t="s">
        <v>395</v>
      </c>
      <c r="S122" s="8"/>
    </row>
    <row r="123" spans="1:19" s="13" customFormat="1" ht="15.95" customHeight="1" x14ac:dyDescent="0.25">
      <c r="A123" s="2" t="s">
        <v>383</v>
      </c>
      <c r="B123" s="3" t="s">
        <v>403</v>
      </c>
      <c r="C123" s="7" t="s">
        <v>404</v>
      </c>
      <c r="D123" s="3" t="s">
        <v>405</v>
      </c>
      <c r="E123" s="4">
        <v>45580</v>
      </c>
      <c r="F123" s="4" t="s">
        <v>319</v>
      </c>
      <c r="G123" s="10">
        <v>45583.5</v>
      </c>
      <c r="H123" s="10" t="s">
        <v>54</v>
      </c>
      <c r="I123" s="10" t="s">
        <v>31</v>
      </c>
      <c r="J123" s="10" t="s">
        <v>32</v>
      </c>
      <c r="K123" s="30">
        <v>1290.94</v>
      </c>
      <c r="L123" s="29">
        <v>438</v>
      </c>
      <c r="M123" s="20">
        <v>3.5</v>
      </c>
      <c r="N123" s="38">
        <f t="shared" si="3"/>
        <v>1533</v>
      </c>
      <c r="O123" s="49">
        <f>IFERROR(IF(Tabela13[[#This Row],[Total Passagens Aéreas]]+Tabela13[[#This Row],[Total Diárias Pagas]]=0,0,Tabela13[[#This Row],[Total Passagens Aéreas]]+Tabela13[[#This Row],[Total Diárias Pagas]]),0)</f>
        <v>2823.94</v>
      </c>
      <c r="P123" s="3" t="s">
        <v>27</v>
      </c>
      <c r="Q123" s="6" t="str">
        <f>IF(Tabela13[[#This Row],[DATA Início]]="","",MONTH(Tabela13[[#This Row],[DATA Início]])&amp;"/"&amp;YEAR(Tabela13[[#This Row],[DATA Início]]))</f>
        <v>10/2024</v>
      </c>
      <c r="R123" s="3" t="s">
        <v>406</v>
      </c>
      <c r="S123" s="8"/>
    </row>
    <row r="124" spans="1:19" s="13" customFormat="1" ht="15.95" customHeight="1" x14ac:dyDescent="0.25">
      <c r="A124" s="2" t="s">
        <v>383</v>
      </c>
      <c r="B124" s="3" t="s">
        <v>407</v>
      </c>
      <c r="C124" s="7" t="s">
        <v>408</v>
      </c>
      <c r="D124" s="3" t="s">
        <v>409</v>
      </c>
      <c r="E124" s="4">
        <v>45573</v>
      </c>
      <c r="F124" s="4" t="s">
        <v>410</v>
      </c>
      <c r="G124" s="10">
        <v>45574.5</v>
      </c>
      <c r="H124" s="10" t="s">
        <v>38</v>
      </c>
      <c r="I124" s="10" t="s">
        <v>31</v>
      </c>
      <c r="J124" s="10" t="s">
        <v>32</v>
      </c>
      <c r="K124" s="30">
        <v>2368.0800000000004</v>
      </c>
      <c r="L124" s="29">
        <v>394</v>
      </c>
      <c r="M124" s="5">
        <v>1.5</v>
      </c>
      <c r="N124" s="38">
        <f t="shared" si="3"/>
        <v>591</v>
      </c>
      <c r="O124" s="49">
        <f>IFERROR(IF(Tabela13[[#This Row],[Total Passagens Aéreas]]+Tabela13[[#This Row],[Total Diárias Pagas]]=0,0,Tabela13[[#This Row],[Total Passagens Aéreas]]+Tabela13[[#This Row],[Total Diárias Pagas]]),0)</f>
        <v>2959.0800000000004</v>
      </c>
      <c r="P124" s="3" t="s">
        <v>33</v>
      </c>
      <c r="Q124" s="6" t="str">
        <f>IF(Tabela13[[#This Row],[DATA Início]]="","",MONTH(Tabela13[[#This Row],[DATA Início]])&amp;"/"&amp;YEAR(Tabela13[[#This Row],[DATA Início]]))</f>
        <v>10/2024</v>
      </c>
      <c r="R124" s="3" t="s">
        <v>411</v>
      </c>
      <c r="S124" s="8"/>
    </row>
    <row r="125" spans="1:19" s="13" customFormat="1" ht="15.95" customHeight="1" x14ac:dyDescent="0.25">
      <c r="A125" s="2" t="s">
        <v>383</v>
      </c>
      <c r="B125" s="3" t="s">
        <v>412</v>
      </c>
      <c r="C125" s="7" t="s">
        <v>413</v>
      </c>
      <c r="D125" s="3" t="s">
        <v>405</v>
      </c>
      <c r="E125" s="4">
        <v>45573</v>
      </c>
      <c r="F125" s="4" t="s">
        <v>414</v>
      </c>
      <c r="G125" s="10">
        <v>45574.5</v>
      </c>
      <c r="H125" s="10" t="s">
        <v>38</v>
      </c>
      <c r="I125" s="10" t="s">
        <v>31</v>
      </c>
      <c r="J125" s="10" t="s">
        <v>32</v>
      </c>
      <c r="K125" s="30">
        <v>2368.0800000000004</v>
      </c>
      <c r="L125" s="29">
        <v>394</v>
      </c>
      <c r="M125" s="5">
        <v>1.5</v>
      </c>
      <c r="N125" s="38">
        <f t="shared" si="3"/>
        <v>591</v>
      </c>
      <c r="O125" s="49">
        <f>IFERROR(IF(Tabela13[[#This Row],[Total Passagens Aéreas]]+Tabela13[[#This Row],[Total Diárias Pagas]]=0,0,Tabela13[[#This Row],[Total Passagens Aéreas]]+Tabela13[[#This Row],[Total Diárias Pagas]]),0)</f>
        <v>2959.0800000000004</v>
      </c>
      <c r="P125" s="3" t="s">
        <v>33</v>
      </c>
      <c r="Q125" s="6" t="str">
        <f>IF(Tabela13[[#This Row],[DATA Início]]="","",MONTH(Tabela13[[#This Row],[DATA Início]])&amp;"/"&amp;YEAR(Tabela13[[#This Row],[DATA Início]]))</f>
        <v>10/2024</v>
      </c>
      <c r="R125" s="3" t="s">
        <v>411</v>
      </c>
      <c r="S125" s="8"/>
    </row>
    <row r="126" spans="1:19" s="13" customFormat="1" ht="15.95" customHeight="1" x14ac:dyDescent="0.25">
      <c r="A126" s="2" t="s">
        <v>383</v>
      </c>
      <c r="B126" s="3" t="s">
        <v>415</v>
      </c>
      <c r="C126" s="7" t="s">
        <v>416</v>
      </c>
      <c r="D126" s="3" t="s">
        <v>398</v>
      </c>
      <c r="E126" s="4">
        <v>45573</v>
      </c>
      <c r="F126" s="4" t="s">
        <v>319</v>
      </c>
      <c r="G126" s="10">
        <v>45574.5</v>
      </c>
      <c r="H126" s="10" t="s">
        <v>38</v>
      </c>
      <c r="I126" s="10" t="s">
        <v>31</v>
      </c>
      <c r="J126" s="10" t="s">
        <v>32</v>
      </c>
      <c r="K126" s="30">
        <v>2368.0800000000004</v>
      </c>
      <c r="L126" s="29">
        <v>394</v>
      </c>
      <c r="M126" s="5">
        <v>1.5</v>
      </c>
      <c r="N126" s="38">
        <f t="shared" si="3"/>
        <v>591</v>
      </c>
      <c r="O126" s="49">
        <f>IFERROR(IF(Tabela13[[#This Row],[Total Passagens Aéreas]]+Tabela13[[#This Row],[Total Diárias Pagas]]=0,0,Tabela13[[#This Row],[Total Passagens Aéreas]]+Tabela13[[#This Row],[Total Diárias Pagas]]),0)</f>
        <v>2959.0800000000004</v>
      </c>
      <c r="P126" s="3" t="s">
        <v>33</v>
      </c>
      <c r="Q126" s="6" t="str">
        <f>IF(Tabela13[[#This Row],[DATA Início]]="","",MONTH(Tabela13[[#This Row],[DATA Início]])&amp;"/"&amp;YEAR(Tabela13[[#This Row],[DATA Início]]))</f>
        <v>10/2024</v>
      </c>
      <c r="R126" s="3" t="s">
        <v>417</v>
      </c>
      <c r="S126" s="8"/>
    </row>
    <row r="127" spans="1:19" s="13" customFormat="1" ht="15.95" customHeight="1" x14ac:dyDescent="0.25">
      <c r="A127" s="2" t="s">
        <v>383</v>
      </c>
      <c r="B127" s="3" t="s">
        <v>418</v>
      </c>
      <c r="C127" s="7" t="s">
        <v>419</v>
      </c>
      <c r="D127" s="3" t="s">
        <v>420</v>
      </c>
      <c r="E127" s="4">
        <v>45566</v>
      </c>
      <c r="F127" s="4" t="s">
        <v>319</v>
      </c>
      <c r="G127" s="4">
        <v>45568.5</v>
      </c>
      <c r="H127" s="10" t="s">
        <v>421</v>
      </c>
      <c r="I127" s="10" t="s">
        <v>61</v>
      </c>
      <c r="J127" s="10" t="s">
        <v>26</v>
      </c>
      <c r="K127" s="30">
        <v>0</v>
      </c>
      <c r="L127" s="29">
        <v>311</v>
      </c>
      <c r="M127" s="5">
        <v>2.5</v>
      </c>
      <c r="N127" s="38">
        <f t="shared" si="3"/>
        <v>777.5</v>
      </c>
      <c r="O127" s="49">
        <f>IFERROR(IF(Tabela13[[#This Row],[Total Passagens Aéreas]]+Tabela13[[#This Row],[Total Diárias Pagas]]=0,0,Tabela13[[#This Row],[Total Passagens Aéreas]]+Tabela13[[#This Row],[Total Diárias Pagas]]),0)</f>
        <v>777.5</v>
      </c>
      <c r="P127" s="3" t="s">
        <v>33</v>
      </c>
      <c r="Q127" s="6" t="str">
        <f>IF(Tabela13[[#This Row],[DATA Início]]="","",MONTH(Tabela13[[#This Row],[DATA Início]])&amp;"/"&amp;YEAR(Tabela13[[#This Row],[DATA Início]]))</f>
        <v>10/2024</v>
      </c>
      <c r="R127" s="3" t="s">
        <v>422</v>
      </c>
      <c r="S127" s="8"/>
    </row>
    <row r="128" spans="1:19" s="13" customFormat="1" ht="15.95" customHeight="1" x14ac:dyDescent="0.25">
      <c r="A128" s="2" t="s">
        <v>383</v>
      </c>
      <c r="B128" s="3" t="s">
        <v>423</v>
      </c>
      <c r="C128" s="7" t="s">
        <v>424</v>
      </c>
      <c r="D128" s="3" t="s">
        <v>425</v>
      </c>
      <c r="E128" s="4">
        <v>45588</v>
      </c>
      <c r="F128" s="4" t="s">
        <v>426</v>
      </c>
      <c r="G128" s="4">
        <v>45589.5</v>
      </c>
      <c r="H128" s="10" t="s">
        <v>30</v>
      </c>
      <c r="I128" s="10" t="s">
        <v>31</v>
      </c>
      <c r="J128" s="10" t="s">
        <v>427</v>
      </c>
      <c r="K128" s="30">
        <v>4970.22</v>
      </c>
      <c r="L128" s="29">
        <v>0</v>
      </c>
      <c r="M128" s="5">
        <v>1.5</v>
      </c>
      <c r="N128" s="51" t="s">
        <v>44</v>
      </c>
      <c r="O128" s="49">
        <v>4970.22</v>
      </c>
      <c r="P128" s="3" t="s">
        <v>33</v>
      </c>
      <c r="Q128" s="6" t="str">
        <f>IF(Tabela13[[#This Row],[DATA Início]]="","",MONTH(Tabela13[[#This Row],[DATA Início]])&amp;"/"&amp;YEAR(Tabela13[[#This Row],[DATA Início]]))</f>
        <v>10/2024</v>
      </c>
      <c r="R128" s="3" t="s">
        <v>428</v>
      </c>
      <c r="S128" s="8"/>
    </row>
    <row r="129" spans="1:19" s="13" customFormat="1" ht="15.95" customHeight="1" x14ac:dyDescent="0.25">
      <c r="A129" s="2" t="s">
        <v>383</v>
      </c>
      <c r="B129" s="3" t="s">
        <v>429</v>
      </c>
      <c r="C129" s="7" t="s">
        <v>430</v>
      </c>
      <c r="D129" s="3" t="s">
        <v>431</v>
      </c>
      <c r="E129" s="4">
        <v>45589</v>
      </c>
      <c r="F129" s="4" t="s">
        <v>432</v>
      </c>
      <c r="G129" s="4">
        <v>45589</v>
      </c>
      <c r="H129" s="10" t="s">
        <v>30</v>
      </c>
      <c r="I129" s="10" t="s">
        <v>31</v>
      </c>
      <c r="J129" s="10" t="s">
        <v>433</v>
      </c>
      <c r="K129" s="30">
        <v>4388.12</v>
      </c>
      <c r="L129" s="29">
        <v>0</v>
      </c>
      <c r="M129" s="5">
        <v>0</v>
      </c>
      <c r="N129" s="51" t="s">
        <v>44</v>
      </c>
      <c r="O129" s="49">
        <v>4388.12</v>
      </c>
      <c r="P129" s="3" t="s">
        <v>33</v>
      </c>
      <c r="Q129" s="6" t="str">
        <f>IF(Tabela13[[#This Row],[DATA Início]]="","",MONTH(Tabela13[[#This Row],[DATA Início]])&amp;"/"&amp;YEAR(Tabela13[[#This Row],[DATA Início]]))</f>
        <v>10/2024</v>
      </c>
      <c r="R129" s="3" t="s">
        <v>428</v>
      </c>
      <c r="S129" s="8"/>
    </row>
    <row r="130" spans="1:19" s="13" customFormat="1" ht="15.95" customHeight="1" x14ac:dyDescent="0.25">
      <c r="A130" s="2" t="s">
        <v>383</v>
      </c>
      <c r="B130" s="3" t="s">
        <v>434</v>
      </c>
      <c r="C130" s="7" t="s">
        <v>435</v>
      </c>
      <c r="D130" s="3" t="s">
        <v>436</v>
      </c>
      <c r="E130" s="4">
        <v>45589</v>
      </c>
      <c r="F130" s="4" t="s">
        <v>437</v>
      </c>
      <c r="G130" s="4"/>
      <c r="H130" s="10" t="s">
        <v>30</v>
      </c>
      <c r="I130" s="10" t="s">
        <v>31</v>
      </c>
      <c r="J130" s="10" t="s">
        <v>427</v>
      </c>
      <c r="K130" s="30">
        <v>2219.85</v>
      </c>
      <c r="L130" s="29">
        <v>0</v>
      </c>
      <c r="M130" s="5">
        <v>0</v>
      </c>
      <c r="N130" s="51" t="s">
        <v>44</v>
      </c>
      <c r="O130" s="49">
        <v>2219.85</v>
      </c>
      <c r="P130" s="3" t="s">
        <v>33</v>
      </c>
      <c r="Q130" s="6" t="str">
        <f>IF(Tabela13[[#This Row],[DATA Início]]="","",MONTH(Tabela13[[#This Row],[DATA Início]])&amp;"/"&amp;YEAR(Tabela13[[#This Row],[DATA Início]]))</f>
        <v>10/2024</v>
      </c>
      <c r="R130" s="3" t="s">
        <v>428</v>
      </c>
      <c r="S130" s="8"/>
    </row>
    <row r="131" spans="1:19" s="13" customFormat="1" ht="15.95" customHeight="1" x14ac:dyDescent="0.25">
      <c r="A131" s="2" t="s">
        <v>383</v>
      </c>
      <c r="B131" s="3" t="s">
        <v>438</v>
      </c>
      <c r="C131" s="7" t="s">
        <v>439</v>
      </c>
      <c r="D131" s="3" t="s">
        <v>440</v>
      </c>
      <c r="E131" s="4">
        <v>45590</v>
      </c>
      <c r="F131" s="4" t="s">
        <v>441</v>
      </c>
      <c r="G131" s="10">
        <v>45590.5</v>
      </c>
      <c r="H131" s="10" t="s">
        <v>147</v>
      </c>
      <c r="I131" s="10" t="s">
        <v>25</v>
      </c>
      <c r="J131" s="10" t="s">
        <v>26</v>
      </c>
      <c r="K131" s="30">
        <v>0</v>
      </c>
      <c r="L131" s="29">
        <v>311</v>
      </c>
      <c r="M131" s="5">
        <v>0.5</v>
      </c>
      <c r="N131" s="38">
        <f t="shared" ref="N131" si="4">IFERROR(IF(M131=0,0,L131*M131),0)</f>
        <v>155.5</v>
      </c>
      <c r="O131" s="49">
        <f>IFERROR(IF(Tabela13[[#This Row],[Total Passagens Aéreas]]+Tabela13[[#This Row],[Total Diárias Pagas]]=0,0,Tabela13[[#This Row],[Total Passagens Aéreas]]+Tabela13[[#This Row],[Total Diárias Pagas]]),0)</f>
        <v>155.5</v>
      </c>
      <c r="P131" s="3" t="s">
        <v>33</v>
      </c>
      <c r="Q131" s="6" t="str">
        <f>IF(Tabela13[[#This Row],[DATA Início]]="","",MONTH(Tabela13[[#This Row],[DATA Início]])&amp;"/"&amp;YEAR(Tabela13[[#This Row],[DATA Início]]))</f>
        <v>10/2024</v>
      </c>
      <c r="R131" s="3" t="s">
        <v>442</v>
      </c>
      <c r="S131" s="8"/>
    </row>
    <row r="132" spans="1:19" ht="15.95" customHeight="1" x14ac:dyDescent="0.25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32"/>
      <c r="L132" s="33"/>
      <c r="M132" s="5"/>
      <c r="N132" s="38"/>
      <c r="O132" s="39"/>
      <c r="P132" s="3"/>
      <c r="Q132" s="6" t="str">
        <f>IF(Tabela13[[#This Row],[DATA Início]]="","",MONTH(Tabela13[[#This Row],[DATA Início]])&amp;"/"&amp;YEAR(Tabela13[[#This Row],[DATA Início]]))</f>
        <v/>
      </c>
      <c r="R132" s="3"/>
      <c r="S132" s="8"/>
    </row>
    <row r="133" spans="1:19" ht="15.95" customHeight="1" x14ac:dyDescent="0.25">
      <c r="A133" s="2"/>
      <c r="B133" s="3"/>
      <c r="C133" s="3"/>
      <c r="D133" s="3"/>
      <c r="E133" s="4"/>
      <c r="F133" s="4"/>
      <c r="G133" s="4"/>
      <c r="H133" s="10"/>
      <c r="I133" s="10"/>
      <c r="J133" s="10"/>
      <c r="K133" s="44"/>
      <c r="L133" s="45"/>
      <c r="M133" s="20"/>
      <c r="N133" s="38"/>
      <c r="O133" s="46"/>
      <c r="P133" s="47"/>
      <c r="Q133" s="6" t="str">
        <f>IF(Tabela13[[#This Row],[DATA Início]]="","",MONTH(Tabela13[[#This Row],[DATA Início]])&amp;"/"&amp;YEAR(Tabela13[[#This Row],[DATA Início]]))</f>
        <v/>
      </c>
      <c r="R133" s="3"/>
      <c r="S133" s="8"/>
    </row>
  </sheetData>
  <phoneticPr fontId="9" type="noConversion"/>
  <conditionalFormatting sqref="P2:P133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65" orientation="landscape" r:id="rId1"/>
  <headerFooter>
    <oddHeader>&amp;L&amp;"-,Negrito"NAV BRASIL&amp;C&amp;"-,Negrito"PLANILHA DE VIAGENS CONSOLIDADA
OUTUBRO/2024&amp;R&amp;"-,Negrito"Página: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80CACD-BD9C-428E-B92D-FC66C0C33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4C48C-7AF1-46D9-8A08-FD539830A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679A8-B138-438B-9E14-14372F168101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2025-03-17T11:38:28Z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