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brasilgovbr-my.sharepoint.com/personal/helena_prates_navbrasil_gov_br/Documents/VIAGENS/2023/DADOS PARA SITE DA NAV/ENVIAR/22.07.2025/"/>
    </mc:Choice>
  </mc:AlternateContent>
  <xr:revisionPtr revIDLastSave="0" documentId="8_{98A04635-091D-4C4B-B632-2901A6207B04}" xr6:coauthVersionLast="47" xr6:coauthVersionMax="47" xr10:uidLastSave="{00000000-0000-0000-0000-000000000000}"/>
  <bookViews>
    <workbookView xWindow="-120" yWindow="-120" windowWidth="29040" windowHeight="15720" xr2:uid="{8149DED0-EB73-471D-85CB-C22825E0DE63}"/>
  </bookViews>
  <sheets>
    <sheet name="DNB" sheetId="4" r:id="rId1"/>
  </sheets>
  <definedNames>
    <definedName name="_xlnm._FilterDatabase" localSheetId="0" hidden="1">DNB!$B$1:$W$93</definedName>
    <definedName name="_xlnm.Print_Area" localSheetId="0">Tabela13[[#All],[id]:[tipo_de_viagem]]</definedName>
    <definedName name="_xlnm.Print_Titles" localSheetId="0">DNB!$1:$1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S17" i="4"/>
  <c r="T17" i="4" s="1"/>
  <c r="S3" i="4" l="1"/>
  <c r="T3" i="4" s="1"/>
  <c r="S70" i="4"/>
  <c r="T70" i="4" s="1"/>
  <c r="S6" i="4"/>
  <c r="T6" i="4" s="1"/>
  <c r="S68" i="4"/>
  <c r="T68" i="4" s="1"/>
  <c r="S43" i="4"/>
  <c r="T43" i="4" s="1"/>
  <c r="S44" i="4"/>
  <c r="T44" i="4" s="1"/>
  <c r="S7" i="4"/>
  <c r="T7" i="4" s="1"/>
  <c r="S73" i="4"/>
  <c r="T73" i="4" s="1"/>
  <c r="S74" i="4"/>
  <c r="T74" i="4" s="1"/>
  <c r="S11" i="4"/>
  <c r="T11" i="4" s="1"/>
  <c r="S76" i="4"/>
  <c r="T76" i="4" s="1"/>
  <c r="S71" i="4"/>
  <c r="T71" i="4" s="1"/>
  <c r="S82" i="4"/>
  <c r="T82" i="4" s="1"/>
  <c r="S83" i="4"/>
  <c r="T83" i="4" s="1"/>
  <c r="S84" i="4"/>
  <c r="T84" i="4" s="1"/>
  <c r="S45" i="4"/>
  <c r="T45" i="4" s="1"/>
  <c r="S46" i="4"/>
  <c r="T46" i="4" s="1"/>
  <c r="S18" i="4"/>
  <c r="T18" i="4" s="1"/>
  <c r="S4" i="4"/>
  <c r="T4" i="4" s="1"/>
  <c r="S85" i="4"/>
  <c r="T85" i="4" s="1"/>
  <c r="S40" i="4"/>
  <c r="T40" i="4" s="1"/>
  <c r="S78" i="4"/>
  <c r="T78" i="4" s="1"/>
  <c r="S86" i="4"/>
  <c r="T86" i="4" s="1"/>
  <c r="S87" i="4"/>
  <c r="T87" i="4" s="1"/>
  <c r="S26" i="4"/>
  <c r="T26" i="4" s="1"/>
  <c r="S31" i="4"/>
  <c r="T31" i="4" s="1"/>
  <c r="S32" i="4"/>
  <c r="T32" i="4" s="1"/>
  <c r="S33" i="4"/>
  <c r="T33" i="4" s="1"/>
  <c r="S47" i="4"/>
  <c r="T47" i="4" s="1"/>
  <c r="S30" i="4"/>
  <c r="T30" i="4" s="1"/>
  <c r="S69" i="4"/>
  <c r="T69" i="4" s="1"/>
  <c r="S9" i="4"/>
  <c r="T9" i="4" s="1"/>
  <c r="S19" i="4"/>
  <c r="T19" i="4" s="1"/>
  <c r="S27" i="4"/>
  <c r="T27" i="4" s="1"/>
  <c r="S23" i="4"/>
  <c r="T23" i="4" s="1"/>
  <c r="S79" i="4"/>
  <c r="T79" i="4" s="1"/>
  <c r="S80" i="4"/>
  <c r="T80" i="4" s="1"/>
  <c r="S24" i="4"/>
  <c r="T24" i="4" s="1"/>
  <c r="S12" i="4"/>
  <c r="T12" i="4" s="1"/>
  <c r="S13" i="4"/>
  <c r="T13" i="4" s="1"/>
  <c r="S58" i="4"/>
  <c r="T58" i="4" s="1"/>
  <c r="S14" i="4"/>
  <c r="T14" i="4" s="1"/>
  <c r="S15" i="4"/>
  <c r="T15" i="4" s="1"/>
  <c r="S34" i="4"/>
  <c r="T34" i="4" s="1"/>
  <c r="S35" i="4"/>
  <c r="T35" i="4"/>
  <c r="S28" i="4"/>
  <c r="T28" i="4" s="1"/>
  <c r="S10" i="4"/>
  <c r="T10" i="4" s="1"/>
  <c r="S48" i="4"/>
  <c r="T48" i="4" s="1"/>
  <c r="S49" i="4"/>
  <c r="T49" i="4" s="1"/>
  <c r="S50" i="4"/>
  <c r="T50" i="4" s="1"/>
  <c r="S77" i="4"/>
  <c r="T77" i="4" s="1"/>
  <c r="S88" i="4"/>
  <c r="T88" i="4" s="1"/>
  <c r="S36" i="4"/>
  <c r="T36" i="4" s="1"/>
  <c r="S5" i="4"/>
  <c r="T5" i="4" s="1"/>
  <c r="S75" i="4"/>
  <c r="T75" i="4" s="1"/>
  <c r="S25" i="4"/>
  <c r="T25" i="4" s="1"/>
  <c r="S41" i="4"/>
  <c r="T41" i="4" s="1"/>
  <c r="S81" i="4"/>
  <c r="T81" i="4" s="1"/>
  <c r="S51" i="4"/>
  <c r="T51" i="4" s="1"/>
  <c r="S63" i="4"/>
  <c r="T63" i="4" s="1"/>
  <c r="S64" i="4"/>
  <c r="T64" i="4" s="1"/>
  <c r="S65" i="4"/>
  <c r="T65" i="4" s="1"/>
  <c r="S66" i="4"/>
  <c r="T66" i="4" s="1"/>
  <c r="S61" i="4"/>
  <c r="T61" i="4" s="1"/>
  <c r="S42" i="4"/>
  <c r="T42" i="4" s="1"/>
  <c r="S62" i="4"/>
  <c r="T62" i="4" s="1"/>
  <c r="S52" i="4"/>
  <c r="T52" i="4" s="1"/>
  <c r="S53" i="4"/>
  <c r="T53" i="4" s="1"/>
  <c r="S89" i="4"/>
  <c r="T89" i="4" s="1"/>
  <c r="S67" i="4"/>
  <c r="T67" i="4" s="1"/>
  <c r="S60" i="4"/>
  <c r="T60" i="4" s="1"/>
  <c r="S54" i="4"/>
  <c r="T54" i="4" s="1"/>
  <c r="S59" i="4"/>
  <c r="T59" i="4" s="1"/>
  <c r="S90" i="4"/>
  <c r="T90" i="4" s="1"/>
  <c r="S2" i="4"/>
  <c r="T2" i="4" s="1"/>
  <c r="S72" i="4"/>
  <c r="T72" i="4" s="1"/>
  <c r="S91" i="4"/>
  <c r="T91" i="4" s="1"/>
  <c r="S21" i="4"/>
  <c r="T21" i="4" s="1"/>
  <c r="S22" i="4"/>
  <c r="T22" i="4" s="1"/>
  <c r="S37" i="4"/>
  <c r="T37" i="4" s="1"/>
  <c r="S20" i="4"/>
  <c r="T20" i="4" s="1"/>
  <c r="S55" i="4"/>
  <c r="T55" i="4" s="1"/>
  <c r="S38" i="4"/>
  <c r="T38" i="4" s="1"/>
  <c r="S29" i="4"/>
  <c r="T29" i="4" s="1"/>
  <c r="S8" i="4"/>
  <c r="T8" i="4" s="1"/>
  <c r="S39" i="4"/>
  <c r="T39" i="4" s="1"/>
  <c r="S92" i="4"/>
  <c r="T92" i="4" s="1"/>
  <c r="S56" i="4"/>
  <c r="T56" i="4" s="1"/>
  <c r="S57" i="4"/>
  <c r="T57" i="4" s="1"/>
  <c r="S16" i="4"/>
  <c r="T16" i="4" s="1"/>
</calcChain>
</file>

<file path=xl/sharedStrings.xml><?xml version="1.0" encoding="utf-8"?>
<sst xmlns="http://schemas.openxmlformats.org/spreadsheetml/2006/main" count="1168" uniqueCount="385">
  <si>
    <t>id</t>
  </si>
  <si>
    <t>dependência_nav_brasil</t>
  </si>
  <si>
    <t>nome</t>
  </si>
  <si>
    <t>matrícula</t>
  </si>
  <si>
    <t>cargo</t>
  </si>
  <si>
    <t>origem</t>
  </si>
  <si>
    <t>destino</t>
  </si>
  <si>
    <t>Início</t>
  </si>
  <si>
    <t>Fim</t>
  </si>
  <si>
    <t>Destino2</t>
  </si>
  <si>
    <t>Meio de Transporte</t>
  </si>
  <si>
    <t>Total Pass. Aéreas</t>
  </si>
  <si>
    <t>meio_de_transporte</t>
  </si>
  <si>
    <t>categoria_da_passagem_aérea</t>
  </si>
  <si>
    <t>valor_total_das_passagens</t>
  </si>
  <si>
    <t>padrão_de_diária</t>
  </si>
  <si>
    <t>número_de_diárias</t>
  </si>
  <si>
    <t>valor_total_diárias</t>
  </si>
  <si>
    <t>valor_total_viagem</t>
  </si>
  <si>
    <t>tipo_de_viagem</t>
  </si>
  <si>
    <t>motivo_viagem</t>
  </si>
  <si>
    <t>observação</t>
  </si>
  <si>
    <t>DNAR</t>
  </si>
  <si>
    <t>DANIEL LUIZ TEIXEIRA ROCHA</t>
  </si>
  <si>
    <t xml:space="preserve">EXTERNO </t>
  </si>
  <si>
    <t>PROFISSIONAL DE TRAFEGO AÉREO</t>
  </si>
  <si>
    <t>SG/ARACAJU</t>
  </si>
  <si>
    <t>BA/SALVADOR</t>
  </si>
  <si>
    <t>BA/Salvador</t>
  </si>
  <si>
    <t>Aéreo</t>
  </si>
  <si>
    <t>AÉRO</t>
  </si>
  <si>
    <t>ECONÔMICA</t>
  </si>
  <si>
    <t>_</t>
  </si>
  <si>
    <t>Administrativa</t>
  </si>
  <si>
    <t>Voo de Familiarização em Cabine de Pilotagem de Aeronaves conforme previsto na CIRCEA 100-80.</t>
  </si>
  <si>
    <t>DNBH</t>
  </si>
  <si>
    <t>FERNANDO MARCOS GAZZINELLI LOBATO</t>
  </si>
  <si>
    <t>98.725-60</t>
  </si>
  <si>
    <t>PROFISSIONAL DE METEREOLOGIA</t>
  </si>
  <si>
    <t>MG/Belo Horizonte</t>
  </si>
  <si>
    <t>AP/MACAPÁ</t>
  </si>
  <si>
    <t>AP/Macapá</t>
  </si>
  <si>
    <t>AÉREO</t>
  </si>
  <si>
    <t>Cobertura operacional em Macapá/AP devido à degradação intempestiva do efetivo PMET da DNMQ.</t>
  </si>
  <si>
    <t>DNBU</t>
  </si>
  <si>
    <t>KARINA BEATRIZ JANESCH LIBERATI</t>
  </si>
  <si>
    <t>16.040-51</t>
  </si>
  <si>
    <t>SP/Bauru</t>
  </si>
  <si>
    <t>SP/SÃO PAULO</t>
  </si>
  <si>
    <t>SP/São Paulo</t>
  </si>
  <si>
    <t>Terrestre</t>
  </si>
  <si>
    <t>TERRESTRE</t>
  </si>
  <si>
    <t>N.A</t>
  </si>
  <si>
    <t>Renovação do Certificado Médico Aeronáutico (CMA) para atendimento da ICA 63-15.</t>
  </si>
  <si>
    <t>ADRIANO PORFIRIO</t>
  </si>
  <si>
    <t>95.958-52</t>
  </si>
  <si>
    <t>PROFISSIONAL DE NAVEGAÇÃO AÉREA</t>
  </si>
  <si>
    <t>Veículo Particular</t>
  </si>
  <si>
    <t>VEÍCULO PARTICULAR</t>
  </si>
  <si>
    <t>DNCJ</t>
  </si>
  <si>
    <t>BRUNA KELLY SANTOS GOMES SILVA</t>
  </si>
  <si>
    <t>16.419-26</t>
  </si>
  <si>
    <t>OPERADOR DE ESTAÇÃO AERONÁUTICA</t>
  </si>
  <si>
    <t>PA/CARAJÁS</t>
  </si>
  <si>
    <t>PA/BELÉM</t>
  </si>
  <si>
    <t>PA/Belém</t>
  </si>
  <si>
    <t>DNCP</t>
  </si>
  <si>
    <t>SERGIO MARCELINO DA SILVA</t>
  </si>
  <si>
    <t>94.731-85</t>
  </si>
  <si>
    <t>RJ/Campos dos Goytacazes</t>
  </si>
  <si>
    <t>MG/UBERABA</t>
  </si>
  <si>
    <t>MG/Uberaba</t>
  </si>
  <si>
    <t>Terrestre/Aéreo</t>
  </si>
  <si>
    <t>TERRESTRE/AÉREO</t>
  </si>
  <si>
    <t>Intrução e avaliação dos operadores OEA da DNB em SBUR.</t>
  </si>
  <si>
    <t>DNDN</t>
  </si>
  <si>
    <t>EDUARDO KOITI KIMURA</t>
  </si>
  <si>
    <t>98.537-61</t>
  </si>
  <si>
    <t>PROFISSIONAL DE ENGENHARIA E MANUTENÇÃO</t>
  </si>
  <si>
    <t>SP/Presidente Prudente</t>
  </si>
  <si>
    <t>SP/PRESIDENTE PRUDENTE</t>
  </si>
  <si>
    <t>Veículo Empresa</t>
  </si>
  <si>
    <t>VEÍCULO EMPRESA</t>
  </si>
  <si>
    <t>Manutenção do VHF da DNB em SBBU (Bauru/SP).</t>
  </si>
  <si>
    <t>DNGO</t>
  </si>
  <si>
    <t>CLAUDIO RODRIGUES FERREIRA</t>
  </si>
  <si>
    <t>41.907-20</t>
  </si>
  <si>
    <t>GO/Goiânia</t>
  </si>
  <si>
    <t>DF/BRASÍLIA</t>
  </si>
  <si>
    <t>DF/Brasília</t>
  </si>
  <si>
    <t>BRUNO SILVA RODRIGUES DE SOUSA</t>
  </si>
  <si>
    <t>18.139-22</t>
  </si>
  <si>
    <t>MG/COMFINS</t>
  </si>
  <si>
    <t>MG/Confins</t>
  </si>
  <si>
    <t>DNGR</t>
  </si>
  <si>
    <t>CLAUDIA DE AZEVEDO FREITAS</t>
  </si>
  <si>
    <t>94.591-75</t>
  </si>
  <si>
    <t>SP/Guarulhos</t>
  </si>
  <si>
    <t>RJ/RIO DE JANEIRO</t>
  </si>
  <si>
    <t>RJ/Rio de Janeiro</t>
  </si>
  <si>
    <t>HELSOM SOARES DA CUNHA</t>
  </si>
  <si>
    <t>47.497-82</t>
  </si>
  <si>
    <t>Cobertura Operacional, devido à degradação intempestiva do efetivo PMET da DNDN.</t>
  </si>
  <si>
    <t>SAMUEL JOSE GOMES</t>
  </si>
  <si>
    <t>99.551-62</t>
  </si>
  <si>
    <t>SC/NAVEGANTES</t>
  </si>
  <si>
    <t>SC/Navegantes</t>
  </si>
  <si>
    <t>Folga Agrupada conforme  NN GPE Nº 01/2021, ART.20 - INCISO IV.</t>
  </si>
  <si>
    <t>FABIO DE SOUZA E SILVA</t>
  </si>
  <si>
    <t>97.493-60</t>
  </si>
  <si>
    <t>FABRICIA CALADO PEREIRA</t>
  </si>
  <si>
    <t>97.364-71</t>
  </si>
  <si>
    <t>GILBERTO ARAUJO DE MEDEIROS</t>
  </si>
  <si>
    <t>95.388-67</t>
  </si>
  <si>
    <t>PR/LONDRINA</t>
  </si>
  <si>
    <t>PR/Londrina</t>
  </si>
  <si>
    <t xml:space="preserve">AÉREO </t>
  </si>
  <si>
    <t>Apoio no transporte e entrega de dois barômetros na DNLO, dia 28/03/25, conforme tratativas entre DSLO E DNGR.</t>
  </si>
  <si>
    <t>DNHT</t>
  </si>
  <si>
    <t>ELENDER GOIS GALLAS</t>
  </si>
  <si>
    <t>18.643-11</t>
  </si>
  <si>
    <t>PA/ALTAMIRA</t>
  </si>
  <si>
    <t>DNIH</t>
  </si>
  <si>
    <t>WALCI JORGE DO CARMO BARRETO</t>
  </si>
  <si>
    <t>41.601-44</t>
  </si>
  <si>
    <t>PA/Itaituba</t>
  </si>
  <si>
    <t>AM/MANAUS</t>
  </si>
  <si>
    <t>AM/Manaus</t>
  </si>
  <si>
    <t>EMERSON ARAUJO CORDEIRO</t>
  </si>
  <si>
    <t>16.414-36</t>
  </si>
  <si>
    <t>DNIL</t>
  </si>
  <si>
    <t>ROSEMEIRE DE CASTRO CUNHA</t>
  </si>
  <si>
    <t>95.416-88</t>
  </si>
  <si>
    <t>BA/Ilheús</t>
  </si>
  <si>
    <t>Cobertura operacional da escala de revezamento da EMS-UR,devido à degradação intempestiva do efetivo PMET da DNUR (Uberaba/MG).</t>
  </si>
  <si>
    <t>DNIZ</t>
  </si>
  <si>
    <t>ANICETO JOZIEL RABELO GOMES ANDRADE</t>
  </si>
  <si>
    <t>13.155-49</t>
  </si>
  <si>
    <t>PA/Imperatriz</t>
  </si>
  <si>
    <t>MG/BELO HORIZONTE</t>
  </si>
  <si>
    <t>Manutenção preventiva para atender YPT/TFO/DMT/CVO/SLG/PMI</t>
  </si>
  <si>
    <t>MG/IPATINGA</t>
  </si>
  <si>
    <t>MG/Ipatinga</t>
  </si>
  <si>
    <t>DNJP</t>
  </si>
  <si>
    <t>LOURIVAL FERREIRA NEVES NETO</t>
  </si>
  <si>
    <t>94.066-94</t>
  </si>
  <si>
    <t>PB/João Pessoa</t>
  </si>
  <si>
    <t>Cobertura Operacional, devido à degradação intempestiva do efetivo PMET da DNMQ.</t>
  </si>
  <si>
    <t>DENIS JOSE DA SILVA</t>
  </si>
  <si>
    <t>47.074-11</t>
  </si>
  <si>
    <t>PA/SANTARÉM</t>
  </si>
  <si>
    <t>PA/Santarém</t>
  </si>
  <si>
    <t>Cobertura Operacional, devido à degradação intempestiva do efetivo PMET da DNSN.</t>
  </si>
  <si>
    <t>GILBERTO GONZAGA DA SILVA</t>
  </si>
  <si>
    <t>11.769-24</t>
  </si>
  <si>
    <t>PE/RECIFE</t>
  </si>
  <si>
    <t>PE/Recife</t>
  </si>
  <si>
    <t>DNJR</t>
  </si>
  <si>
    <t>LEONARDO VIEIRA MASCARENHAS</t>
  </si>
  <si>
    <t>18.651-12</t>
  </si>
  <si>
    <t>RJ/MACAÉ</t>
  </si>
  <si>
    <t>RJ/Macaé</t>
  </si>
  <si>
    <t>JOAO BATISTA DE LIMA</t>
  </si>
  <si>
    <t>96.684-58</t>
  </si>
  <si>
    <t>ESPECIALISTA DE NAVEGAÇÃO AÉREA</t>
  </si>
  <si>
    <t>Grupo de trabalho de formulação das provas teóricas do TGE 2025 da TWR-JR, conforme Ofício nº 3/SIAT/2413.</t>
  </si>
  <si>
    <t>CAROLINA DE OLIVEIRA FIGUEIREDO</t>
  </si>
  <si>
    <t>17.451-25</t>
  </si>
  <si>
    <t>SP/SÃO JOSÉ DOS CAMPOS ( CAPITAL)</t>
  </si>
  <si>
    <t>SP/São José Dos Campos</t>
  </si>
  <si>
    <t>Formação Profissional</t>
  </si>
  <si>
    <t>Participar do curso ASE009-S.</t>
  </si>
  <si>
    <t>IVAN MUNIZ VIEIRA DO NASCIMENTO</t>
  </si>
  <si>
    <t>18.489-94</t>
  </si>
  <si>
    <t>DNJV</t>
  </si>
  <si>
    <t>EDUARDO GUILHERME</t>
  </si>
  <si>
    <t>13.277-35</t>
  </si>
  <si>
    <t>SC/Joinville</t>
  </si>
  <si>
    <t>DNKP</t>
  </si>
  <si>
    <t>ABIATTAR FERNANDO DE SOUZA</t>
  </si>
  <si>
    <t>13.281-44</t>
  </si>
  <si>
    <t>SP/Campinas</t>
  </si>
  <si>
    <t>Participar do GADHOC Aereportos 16 em Recife/PE.</t>
  </si>
  <si>
    <t>RENATA MOTA DA ROSA LISBOA</t>
  </si>
  <si>
    <t>13.856-19</t>
  </si>
  <si>
    <t>THIAGO LIMA DE CARVALHO BASTOS LUIZ</t>
  </si>
  <si>
    <t>16.075-32</t>
  </si>
  <si>
    <t>ANA CAROLINA PEREIRA ALVES</t>
  </si>
  <si>
    <t>13.359-33</t>
  </si>
  <si>
    <t>VANESSA DA FONSECA</t>
  </si>
  <si>
    <t>13.296-31</t>
  </si>
  <si>
    <t>CELIA MIE ABE SIGNORELLI</t>
  </si>
  <si>
    <t>13.358-35</t>
  </si>
  <si>
    <t>Participar do Curso ATM011 - SUPERVISOR DE ORGÃO ATC.</t>
  </si>
  <si>
    <t>ROCICLEY RODRIGUES DE SOUZA</t>
  </si>
  <si>
    <t>98.071-81</t>
  </si>
  <si>
    <t>Ida a São Paulo/SP por necessidade de manutenção - calibração de barômetro</t>
  </si>
  <si>
    <t>PEDRO YUKIO SATO</t>
  </si>
  <si>
    <t>99.817-50</t>
  </si>
  <si>
    <t>MG/UBERLANDIA</t>
  </si>
  <si>
    <t>MG/Uberlândia</t>
  </si>
  <si>
    <t>Manutenção na EMS-UL - realizar verificação semestral e troca de sensores, devido vencimento da calibração da EMS-UL.</t>
  </si>
  <si>
    <t>RODRIGO SCHAFER</t>
  </si>
  <si>
    <t>95.258-80</t>
  </si>
  <si>
    <t>SP/GUARULHOS</t>
  </si>
  <si>
    <t>Calibração de barômetro e terrômetro.</t>
  </si>
  <si>
    <t>DNLO</t>
  </si>
  <si>
    <t>VAGNER GOMES VENANCIO</t>
  </si>
  <si>
    <t>95.353-86</t>
  </si>
  <si>
    <t>Aéreo/Terrestre</t>
  </si>
  <si>
    <t>Curso ATM001AICE - Treinamento BDS PLATÃO</t>
  </si>
  <si>
    <t>MARCELA RODRIGUES TOMBA</t>
  </si>
  <si>
    <t>97.902-69</t>
  </si>
  <si>
    <t>PR/CURITIBA</t>
  </si>
  <si>
    <t>PR/Curitiba</t>
  </si>
  <si>
    <t>NEI VASCONCELLOS MANHAES JUNIOR</t>
  </si>
  <si>
    <t>18.055-28</t>
  </si>
  <si>
    <t>DNME</t>
  </si>
  <si>
    <t>JULIO CESAR DE SOUZA</t>
  </si>
  <si>
    <t>18.737-02</t>
  </si>
  <si>
    <t>Participar do curso  ATM046-Chefe de equipe de órgão ATC.</t>
  </si>
  <si>
    <t>JUAREZ KALIM SALOMAO JUNIOR</t>
  </si>
  <si>
    <t>47.006-28</t>
  </si>
  <si>
    <t>RAFAEL PINTO SCHUENCK</t>
  </si>
  <si>
    <t>18.760-07</t>
  </si>
  <si>
    <t>LUCAS REIS DE MAGALHAES</t>
  </si>
  <si>
    <t>18.078-16</t>
  </si>
  <si>
    <t>JOAO ANTONIO COZENDEY JUNIOR</t>
  </si>
  <si>
    <t>47.139-09</t>
  </si>
  <si>
    <t>RAFAEL FARIA AMORIM</t>
  </si>
  <si>
    <t>16.630-30</t>
  </si>
  <si>
    <t>Reunião do empreendimento PFF008 em Rio de Janeiro/RJ ref. Serviço de Navegação Aérea nas Bacias Petrolíferas - Áreas Oceânicas.</t>
  </si>
  <si>
    <t>FLAVIO DOS SANTOS AIRES</t>
  </si>
  <si>
    <t>18.610-26</t>
  </si>
  <si>
    <t>ANALISTA SUPERIOR III</t>
  </si>
  <si>
    <t>DANIEL TAVARES DE LIMA</t>
  </si>
  <si>
    <t>13.486-26</t>
  </si>
  <si>
    <t>KALLEU TEIXEIRA CARNAVAL</t>
  </si>
  <si>
    <t>18.812-14</t>
  </si>
  <si>
    <t>VEÍCULO PARTCILAR</t>
  </si>
  <si>
    <t>Participar como aluno no curso ATM046.</t>
  </si>
  <si>
    <t>CLAUDIA REGINA FRANCISCO DA SILVA</t>
  </si>
  <si>
    <t>97.369-61</t>
  </si>
  <si>
    <t>RODRIGO MACEDO DE MELLO</t>
  </si>
  <si>
    <t>17.390-19</t>
  </si>
  <si>
    <t>WALLACE DA SILVA SOARES</t>
  </si>
  <si>
    <t>18.739-97</t>
  </si>
  <si>
    <t>Participar da cerimônia de premiação de empresa aérea, aeródromos offshore e terrestre,alusivas ao ciclo 2024 - PREMIAÇÃO PEOTRAM AÉREO - CICLO 2024.</t>
  </si>
  <si>
    <t>Participar do GT voos testes RPA FASE 3 na Bacia de Campos.</t>
  </si>
  <si>
    <t>HENRIQUE RODRIGUES MARTINS</t>
  </si>
  <si>
    <t>16.177-24</t>
  </si>
  <si>
    <t>DNMK</t>
  </si>
  <si>
    <t>CESAR RAMOS DE ANDRADE</t>
  </si>
  <si>
    <t>47.327-08</t>
  </si>
  <si>
    <t>MG/Montes Claros</t>
  </si>
  <si>
    <t>Exames complementares para renovação do Certificado Médico Aeronáutico (CMA) para atendimento da ICA 63-15.</t>
  </si>
  <si>
    <t>DNMQ</t>
  </si>
  <si>
    <t>ADRIANA PIMENTEL ALMEIDA</t>
  </si>
  <si>
    <t>12.519-42</t>
  </si>
  <si>
    <t>ECONÔMCA</t>
  </si>
  <si>
    <t>Retornou no outro dia devido atraso do voo.</t>
  </si>
  <si>
    <t>DNMS</t>
  </si>
  <si>
    <t>JACY RODRIGUES DA SILVA</t>
  </si>
  <si>
    <t>41.183-36</t>
  </si>
  <si>
    <t>RN/MOSSORÓ</t>
  </si>
  <si>
    <t>CE/FORTALEZA</t>
  </si>
  <si>
    <t>CE/Fortaleza</t>
  </si>
  <si>
    <t>DNPB</t>
  </si>
  <si>
    <t>FRANCISCO FABRICIO RIBEIRO DE SOUSA</t>
  </si>
  <si>
    <t>98.582-56</t>
  </si>
  <si>
    <t>PI/PARNAÍBA</t>
  </si>
  <si>
    <t>DNPJ</t>
  </si>
  <si>
    <t>JOSE MARIA DE CARVALHO</t>
  </si>
  <si>
    <t>99.572-54</t>
  </si>
  <si>
    <t>TO/Palmas</t>
  </si>
  <si>
    <t>MS/PONTA PORÃ</t>
  </si>
  <si>
    <t>MS/Ponta Porã</t>
  </si>
  <si>
    <t>Substituição e verificação semestral dos sensores meteorológicos das EMS e restabelecimento do NDB-PTP da DNB em SBPP (Ponta Porã/MS).</t>
  </si>
  <si>
    <t>DNPK</t>
  </si>
  <si>
    <t>JOELDER DA CONCEICAO PEREIRA</t>
  </si>
  <si>
    <t>16.409-29</t>
  </si>
  <si>
    <t>RS/Pelotas</t>
  </si>
  <si>
    <t>RS/PORTO ALEGRE</t>
  </si>
  <si>
    <t>RS/Porto Alegre</t>
  </si>
  <si>
    <t>Visita operacional ENB-GAI (Porto Alegre/RS), ENB-QTA (Taquara/RS) e ENB-TQI (Taquari/RS).</t>
  </si>
  <si>
    <t>RS/TAQUARA</t>
  </si>
  <si>
    <t>RS/Taquara</t>
  </si>
  <si>
    <t>RICARDO KRENING</t>
  </si>
  <si>
    <t>13.287-32</t>
  </si>
  <si>
    <t>RS/BAGÉ</t>
  </si>
  <si>
    <t>RS/Bagé</t>
  </si>
  <si>
    <t>Transporte de baterias da DNBG para DNPK.</t>
  </si>
  <si>
    <t>DNRJ</t>
  </si>
  <si>
    <t>RONNEY DELLAMARE CARVALHO JUNIOR</t>
  </si>
  <si>
    <t>17.457-13</t>
  </si>
  <si>
    <t>Participar do curso ATM011 - Supervisor de órgão ATC.</t>
  </si>
  <si>
    <t>JOSIANE RODRIGUES DE SOUZA DIAS</t>
  </si>
  <si>
    <t>13.312-59</t>
  </si>
  <si>
    <t>Grupo de trabalho TGE ATM 2025, conforme e-mail NAAC do dia 30/01/2025 e ofício nº 3/SIAT/2413 de 28/01/2025.</t>
  </si>
  <si>
    <t>DNSN</t>
  </si>
  <si>
    <t>ENGRACIA ALVES LOUREIRO</t>
  </si>
  <si>
    <t>97.349-67</t>
  </si>
  <si>
    <t>JAQUELINE BRANDAO BARBOSA</t>
  </si>
  <si>
    <t>18.231-34</t>
  </si>
  <si>
    <t>BA/ILHEUS</t>
  </si>
  <si>
    <t>BA/Ilhéus</t>
  </si>
  <si>
    <t>IVAN CAVALCANTE DE ALMEIDA</t>
  </si>
  <si>
    <t>98.009-86</t>
  </si>
  <si>
    <t>DNTE</t>
  </si>
  <si>
    <t>ODAIR JOSE REGO GENTIL</t>
  </si>
  <si>
    <t>94.935-69</t>
  </si>
  <si>
    <t>PI/Teresina</t>
  </si>
  <si>
    <t>ZILDO CAMPELO ALMENDRA FILHO</t>
  </si>
  <si>
    <t>47.072-15</t>
  </si>
  <si>
    <t>DEMETRIUS RODRIGUES LIMA</t>
  </si>
  <si>
    <t>90.606-09</t>
  </si>
  <si>
    <t>DNTF</t>
  </si>
  <si>
    <t>FRANCISCO RAMOS DE ALMEIDA</t>
  </si>
  <si>
    <t>18.710-22</t>
  </si>
  <si>
    <t>AM/TEFÉ</t>
  </si>
  <si>
    <t>DNUL</t>
  </si>
  <si>
    <t>VICTOR ABRAO URATA DE OLIVEIRA</t>
  </si>
  <si>
    <t>18.454-14</t>
  </si>
  <si>
    <t>SP/CAMPINAS</t>
  </si>
  <si>
    <t>Voo de Familiarização em Cabine de Pilotagem de Aeronaves conforme previsto na MPP SNA 12-2024.</t>
  </si>
  <si>
    <t>DNUR</t>
  </si>
  <si>
    <t>VALDICE RAMOS DA CUNHA</t>
  </si>
  <si>
    <t>41.785-08</t>
  </si>
  <si>
    <t xml:space="preserve">MG/UBERABA </t>
  </si>
  <si>
    <t>DNVT</t>
  </si>
  <si>
    <t>HUGO FERRAZ HERINGER</t>
  </si>
  <si>
    <t>18.749-94</t>
  </si>
  <si>
    <t>ES/Vitória</t>
  </si>
  <si>
    <t>ALEXANDRE SOARES VELOSO</t>
  </si>
  <si>
    <t>41.981-08</t>
  </si>
  <si>
    <t>GERALDO AUGUSTO PEIXOTO DE SOUZA</t>
  </si>
  <si>
    <t>41.490-27</t>
  </si>
  <si>
    <t>SP/RIBEIRÃO PRETO</t>
  </si>
  <si>
    <t>SP/Ribeirão Preto</t>
  </si>
  <si>
    <t>Cobertura Operacional, devido à degradação intempestiva do efetivo PMET da DNRP.</t>
  </si>
  <si>
    <t>SEDE</t>
  </si>
  <si>
    <t>LARA DINIZ MACHADO BIFARELLI</t>
  </si>
  <si>
    <t>18.662-07</t>
  </si>
  <si>
    <t>ADM CENTRAL</t>
  </si>
  <si>
    <t>AÉREO/TERRESTRE</t>
  </si>
  <si>
    <t>STANDARD</t>
  </si>
  <si>
    <t>Participar como aluna do curso CTP001 - CAPACITAÇÃO PARA INSTRUTORES.</t>
  </si>
  <si>
    <t>SUSY DE SOUZA COGO LYRA</t>
  </si>
  <si>
    <t>97.721-73</t>
  </si>
  <si>
    <t>ANALISTA SUPERIOR I</t>
  </si>
  <si>
    <t>SP/BAURU</t>
  </si>
  <si>
    <t>Visita do PAFH - Programa de Acompanhamento de Fator Humano.</t>
  </si>
  <si>
    <t>FRANKLIN ADRIANO TEIFKE</t>
  </si>
  <si>
    <t>14.020-67</t>
  </si>
  <si>
    <t>MAIS AZUL</t>
  </si>
  <si>
    <t>Realizar Auditoria Interna do Sistema de Gestão da Qualidade na DNB em Ponta Porã (DNPP).</t>
  </si>
  <si>
    <t>LUCIANA DA COSTA LEAL</t>
  </si>
  <si>
    <t>14.649-19</t>
  </si>
  <si>
    <t>SE/ARACAJU</t>
  </si>
  <si>
    <t>SE/Aracaju</t>
  </si>
  <si>
    <t>MARCELO MORAES DE OLIVEIRA</t>
  </si>
  <si>
    <t>18.892-89</t>
  </si>
  <si>
    <t>DIRIGENTE</t>
  </si>
  <si>
    <t>MAX</t>
  </si>
  <si>
    <t>Visita técnica e operacional à DNB em Uberlândia.</t>
  </si>
  <si>
    <t>EDMEIA DE OLIVEIRA MARTINS MOREIRA</t>
  </si>
  <si>
    <t>32.287-25</t>
  </si>
  <si>
    <t>JOSE POMPEU DOS MAGALHAES BRASIL FILHO</t>
  </si>
  <si>
    <t>18.890-93</t>
  </si>
  <si>
    <t>PRESIDENTE</t>
  </si>
  <si>
    <t xml:space="preserve">MAX </t>
  </si>
  <si>
    <t>Comparecer a Solenidade do COMAE.</t>
  </si>
  <si>
    <t>LUIZ HENRIQUE POCHYLY DA COSTA</t>
  </si>
  <si>
    <t>19.117-27</t>
  </si>
  <si>
    <t>CONSELHO</t>
  </si>
  <si>
    <t>Participar da reunião do Conselho de Administração.</t>
  </si>
  <si>
    <t>ANA LILIA LIMA DOS SANTOS</t>
  </si>
  <si>
    <t>19.048-20</t>
  </si>
  <si>
    <t>PREMIUM ECONOMY</t>
  </si>
  <si>
    <t>BRAULIO MENDONCA MENESES</t>
  </si>
  <si>
    <t>19.062-26</t>
  </si>
  <si>
    <t>EMANUEL BARBOSA COSTA RIBEIRO</t>
  </si>
  <si>
    <t>97.346-73</t>
  </si>
  <si>
    <t>FULL</t>
  </si>
  <si>
    <t>Participar da reunião do Conselho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</si>
</sst>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rgb="FFC00000"/>
      <name val="Century Gothic"/>
      <family val="2"/>
    </font>
    <font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9"/>
      <color rgb="FFFF0000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4" fontId="6" fillId="2" borderId="4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vertical="center"/>
    </xf>
    <xf numFmtId="4" fontId="7" fillId="0" borderId="1" xfId="1" applyNumberFormat="1" applyFont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43" fontId="4" fillId="0" borderId="1" xfId="1" applyFont="1" applyBorder="1" applyAlignment="1">
      <alignment horizontal="center" vertical="center"/>
    </xf>
    <xf numFmtId="4" fontId="7" fillId="0" borderId="2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4" fontId="3" fillId="0" borderId="1" xfId="1" applyNumberFormat="1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/>
    </xf>
    <xf numFmtId="4" fontId="7" fillId="0" borderId="2" xfId="1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43" fontId="3" fillId="0" borderId="1" xfId="1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 xr:uid="{374D5D37-7803-489B-96CD-FD664FB888AE}"/>
  </cellStyles>
  <dxfs count="23">
    <dxf>
      <font>
        <b/>
        <i val="0"/>
        <color theme="0"/>
      </font>
      <fill>
        <patternFill>
          <bgColor rgb="FFC00000"/>
        </patternFill>
      </fill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897756-FC28-420B-BDCF-D256A28D50F7}" name="Tabela13" displayName="Tabela13" ref="B1:W93" totalsRowShown="0" headerRowDxfId="22" dataDxfId="21" tableBorderDxfId="20">
  <autoFilter ref="B1:W93" xr:uid="{A9405476-C170-45A9-BA68-5AA697D1ABD2}"/>
  <tableColumns count="22">
    <tableColumn id="1" xr3:uid="{07EF72C9-6CE4-4FD2-A3A6-A7004D6B160C}" name="id" dataDxfId="19"/>
    <tableColumn id="15" xr3:uid="{03462380-2E93-472E-93C2-2D120F4C2E83}" name="dependência_nav_brasil" dataDxfId="18"/>
    <tableColumn id="2" xr3:uid="{3832C4B7-4473-4471-A6B9-E102B073E900}" name="nome" dataDxfId="17"/>
    <tableColumn id="19" xr3:uid="{D2D235DC-522F-4FA0-93C9-F3192308067E}" name="matrícula" dataDxfId="16"/>
    <tableColumn id="20" xr3:uid="{23A0DE5A-C9EE-4E40-B7AF-F632AE818126}" name="cargo" dataDxfId="15"/>
    <tableColumn id="21" xr3:uid="{F4945503-C704-4941-B450-3FFD3785CC34}" name="origem" dataDxfId="14"/>
    <tableColumn id="22" xr3:uid="{CC25E459-2199-4B29-8844-C142F8105ED8}" name="destino" dataDxfId="13"/>
    <tableColumn id="3" xr3:uid="{567D362C-A5C5-4A7C-B5F1-014CE068561D}" name="Início" dataDxfId="12"/>
    <tableColumn id="4" xr3:uid="{0DB5BCA2-25ED-4BB1-8B23-B66AE375068F}" name="Fim" dataDxfId="11"/>
    <tableColumn id="13" xr3:uid="{1D316CAA-7BC3-4F6E-A0D4-729913797A04}" name="Destino2" dataDxfId="10"/>
    <tableColumn id="14" xr3:uid="{3AD579B3-DAA5-4AAC-9C27-DD41F98B0287}" name="Meio de Transporte" dataDxfId="9"/>
    <tableColumn id="16" xr3:uid="{C0F1580B-B9DF-4AAE-8F24-B8292755100E}" name="Total Pass. Aéreas" dataDxfId="8" dataCellStyle="Vírgula"/>
    <tableColumn id="25" xr3:uid="{DC6B211B-9506-4AEE-B980-D416F2305C81}" name="meio_de_transporte"/>
    <tableColumn id="24" xr3:uid="{48692A7F-877A-43BE-A328-78D1F4DD6F4B}" name="categoria_da_passagem_aérea"/>
    <tableColumn id="26" xr3:uid="{1CA3B0DC-B806-40A0-8D4C-6FB490A08D0F}" name="valor_total_das_passagens"/>
    <tableColumn id="5" xr3:uid="{260CCBF7-3C23-4C17-9CA0-985FF5A24167}" name="padrão_de_diária" dataDxfId="7" dataCellStyle="Vírgula"/>
    <tableColumn id="6" xr3:uid="{53CD83FE-4959-441D-AD99-C73A60D5EB2F}" name="número_de_diárias" dataDxfId="6"/>
    <tableColumn id="7" xr3:uid="{A66D235A-E102-4DDF-B9E1-B5136B829B61}" name="valor_total_diárias" dataDxfId="5" dataCellStyle="Vírgula">
      <calculatedColumnFormula>IFERROR(IF(R2=0,0,Q2*R2),0)</calculatedColumnFormula>
    </tableColumn>
    <tableColumn id="17" xr3:uid="{44AAE461-FE97-4C2C-AD05-0D871EA2800D}" name="valor_total_viagem" dataDxfId="4" dataCellStyle="Vírgula">
      <calculatedColumnFormula>IFERROR(IF(Tabela13[[#This Row],[Total Pass. Aéreas]]+Tabela13[[#This Row],[valor_total_diárias]]=0,0,Tabela13[[#This Row],[Total Pass. Aéreas]]+Tabela13[[#This Row],[valor_total_diárias]]),0)</calculatedColumnFormula>
    </tableColumn>
    <tableColumn id="8" xr3:uid="{DB47C520-9D47-447C-8B1A-4E55EAFA8730}" name="tipo_de_viagem" dataDxfId="3"/>
    <tableColumn id="11" xr3:uid="{43F6867A-ACDF-4161-8926-AF0FFDC86584}" name="motivo_viagem" dataDxfId="2"/>
    <tableColumn id="12" xr3:uid="{B10969E8-E4AD-4CD6-BB99-5AA24AF30B2E}" name="observaçã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E971-5525-495D-98F6-37621F3A8E2C}">
  <dimension ref="A1:AA118"/>
  <sheetViews>
    <sheetView showGridLines="0" tabSelected="1" topLeftCell="B1" zoomScale="110" zoomScaleNormal="110" workbookViewId="0">
      <pane ySplit="1" topLeftCell="A40" activePane="bottomLeft" state="frozen"/>
      <selection pane="bottomLeft" activeCell="G76" sqref="G76"/>
    </sheetView>
  </sheetViews>
  <sheetFormatPr defaultColWidth="0" defaultRowHeight="15.95" customHeight="1" zeroHeight="1" x14ac:dyDescent="0.25"/>
  <cols>
    <col min="1" max="1" width="6.5703125" style="8" hidden="1" customWidth="1"/>
    <col min="2" max="2" width="4.7109375" style="1" customWidth="1"/>
    <col min="3" max="3" width="9.140625" style="1" customWidth="1"/>
    <col min="4" max="4" width="40" style="8" bestFit="1" customWidth="1"/>
    <col min="5" max="5" width="13.42578125" style="1" bestFit="1" customWidth="1"/>
    <col min="6" max="8" width="30" style="8" customWidth="1"/>
    <col min="9" max="10" width="9.85546875" style="13" bestFit="1" customWidth="1"/>
    <col min="11" max="11" width="21.85546875" style="13" hidden="1" customWidth="1"/>
    <col min="12" max="12" width="22" style="13" hidden="1" customWidth="1"/>
    <col min="13" max="13" width="14.42578125" style="29" hidden="1" customWidth="1"/>
    <col min="14" max="14" width="18.85546875" style="29" bestFit="1" customWidth="1"/>
    <col min="15" max="15" width="18.5703125" style="29" customWidth="1"/>
    <col min="16" max="16" width="14.42578125" style="29" customWidth="1"/>
    <col min="17" max="17" width="10.7109375" style="30" customWidth="1"/>
    <col min="18" max="18" width="14.28515625" style="14" customWidth="1"/>
    <col min="19" max="19" width="12.7109375" style="37" customWidth="1"/>
    <col min="20" max="20" width="16.85546875" style="38" customWidth="1"/>
    <col min="21" max="21" width="20.7109375" style="8" bestFit="1" customWidth="1"/>
    <col min="22" max="22" width="136.140625" style="12" bestFit="1" customWidth="1"/>
    <col min="23" max="23" width="38.28515625" style="12" bestFit="1" customWidth="1"/>
    <col min="24" max="27" width="0" style="8" hidden="1" customWidth="1"/>
    <col min="28" max="16384" width="9.140625" style="8" hidden="1"/>
  </cols>
  <sheetData>
    <row r="1" spans="2:23" s="15" customFormat="1" ht="40.5" x14ac:dyDescent="0.25">
      <c r="B1" s="18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3" t="s">
        <v>11</v>
      </c>
      <c r="N1" s="23" t="s">
        <v>12</v>
      </c>
      <c r="O1" s="23" t="s">
        <v>13</v>
      </c>
      <c r="P1" s="23" t="s">
        <v>14</v>
      </c>
      <c r="Q1" s="23" t="s">
        <v>15</v>
      </c>
      <c r="R1" s="21" t="s">
        <v>16</v>
      </c>
      <c r="S1" s="31" t="s">
        <v>17</v>
      </c>
      <c r="T1" s="32" t="s">
        <v>18</v>
      </c>
      <c r="U1" s="19" t="s">
        <v>19</v>
      </c>
      <c r="V1" s="22" t="s">
        <v>20</v>
      </c>
      <c r="W1" s="18" t="s">
        <v>21</v>
      </c>
    </row>
    <row r="2" spans="2:23" ht="15.95" customHeight="1" x14ac:dyDescent="0.25">
      <c r="B2" s="2">
        <v>1</v>
      </c>
      <c r="C2" s="2" t="s">
        <v>22</v>
      </c>
      <c r="D2" s="3" t="s">
        <v>23</v>
      </c>
      <c r="E2" s="6" t="s">
        <v>24</v>
      </c>
      <c r="F2" s="3" t="s">
        <v>25</v>
      </c>
      <c r="G2" s="3" t="s">
        <v>26</v>
      </c>
      <c r="H2" s="3" t="s">
        <v>27</v>
      </c>
      <c r="I2" s="9">
        <v>45740</v>
      </c>
      <c r="J2" s="9">
        <v>45740.5</v>
      </c>
      <c r="K2" s="4" t="s">
        <v>28</v>
      </c>
      <c r="L2" s="4" t="s">
        <v>29</v>
      </c>
      <c r="M2" s="24">
        <v>0</v>
      </c>
      <c r="N2" s="39" t="s">
        <v>30</v>
      </c>
      <c r="O2" s="39" t="s">
        <v>31</v>
      </c>
      <c r="P2" s="24" t="s">
        <v>32</v>
      </c>
      <c r="Q2" s="25">
        <v>345</v>
      </c>
      <c r="R2" s="5">
        <v>0.5</v>
      </c>
      <c r="S2" s="33">
        <f t="shared" ref="S2:S33" si="0">IFERROR(IF(R2=0,0,Q2*R2),0)</f>
        <v>172.5</v>
      </c>
      <c r="T2" s="34">
        <f>IFERROR(IF(Tabela13[[#This Row],[Total Pass. Aéreas]]+Tabela13[[#This Row],[valor_total_diárias]]=0,0,Tabela13[[#This Row],[Total Pass. Aéreas]]+Tabela13[[#This Row],[valor_total_diárias]]),0)</f>
        <v>172.5</v>
      </c>
      <c r="U2" s="3" t="s">
        <v>33</v>
      </c>
      <c r="V2" s="16" t="s">
        <v>34</v>
      </c>
      <c r="W2" s="7"/>
    </row>
    <row r="3" spans="2:23" ht="15.95" customHeight="1" x14ac:dyDescent="0.25">
      <c r="B3" s="2">
        <f>B2+1</f>
        <v>2</v>
      </c>
      <c r="C3" s="2" t="s">
        <v>35</v>
      </c>
      <c r="D3" s="3" t="s">
        <v>36</v>
      </c>
      <c r="E3" s="6" t="s">
        <v>37</v>
      </c>
      <c r="F3" s="3" t="s">
        <v>38</v>
      </c>
      <c r="G3" s="53" t="s">
        <v>39</v>
      </c>
      <c r="H3" s="3" t="s">
        <v>40</v>
      </c>
      <c r="I3" s="9">
        <v>45718</v>
      </c>
      <c r="J3" s="9">
        <v>45742.5</v>
      </c>
      <c r="K3" s="9" t="s">
        <v>41</v>
      </c>
      <c r="L3" s="9" t="s">
        <v>29</v>
      </c>
      <c r="M3" s="39">
        <v>2230.7199999999998</v>
      </c>
      <c r="N3" s="39" t="s">
        <v>42</v>
      </c>
      <c r="O3" s="39" t="s">
        <v>31</v>
      </c>
      <c r="P3" s="39">
        <v>2230.7199999999998</v>
      </c>
      <c r="Q3" s="28">
        <v>345</v>
      </c>
      <c r="R3" s="5">
        <v>24.5</v>
      </c>
      <c r="S3" s="33">
        <f t="shared" si="0"/>
        <v>8452.5</v>
      </c>
      <c r="T3" s="34">
        <f>IFERROR(IF(Tabela13[[#This Row],[Total Pass. Aéreas]]+Tabela13[[#This Row],[valor_total_diárias]]=0,0,Tabela13[[#This Row],[Total Pass. Aéreas]]+Tabela13[[#This Row],[valor_total_diárias]]),0)</f>
        <v>10683.22</v>
      </c>
      <c r="U3" s="3" t="s">
        <v>33</v>
      </c>
      <c r="V3" s="16" t="s">
        <v>43</v>
      </c>
      <c r="W3" s="45"/>
    </row>
    <row r="4" spans="2:23" ht="15.95" customHeight="1" x14ac:dyDescent="0.25">
      <c r="B4" s="2">
        <f t="shared" ref="B4:B67" si="1">B3+1</f>
        <v>3</v>
      </c>
      <c r="C4" s="2" t="s">
        <v>44</v>
      </c>
      <c r="D4" s="3" t="s">
        <v>45</v>
      </c>
      <c r="E4" s="6" t="s">
        <v>46</v>
      </c>
      <c r="F4" s="3" t="s">
        <v>25</v>
      </c>
      <c r="G4" s="51" t="s">
        <v>47</v>
      </c>
      <c r="H4" s="3" t="s">
        <v>48</v>
      </c>
      <c r="I4" s="9">
        <v>45728</v>
      </c>
      <c r="J4" s="9">
        <v>45729.5</v>
      </c>
      <c r="K4" s="9" t="s">
        <v>49</v>
      </c>
      <c r="L4" s="9" t="s">
        <v>50</v>
      </c>
      <c r="M4" s="26">
        <v>0</v>
      </c>
      <c r="N4" s="57" t="s">
        <v>51</v>
      </c>
      <c r="O4" s="39" t="s">
        <v>52</v>
      </c>
      <c r="P4" s="26" t="s">
        <v>32</v>
      </c>
      <c r="Q4" s="25">
        <v>345</v>
      </c>
      <c r="R4" s="5">
        <v>1.5</v>
      </c>
      <c r="S4" s="33">
        <f t="shared" si="0"/>
        <v>517.5</v>
      </c>
      <c r="T4" s="34">
        <f>IFERROR(IF(Tabela13[[#This Row],[Total Pass. Aéreas]]+Tabela13[[#This Row],[valor_total_diárias]]=0,0,Tabela13[[#This Row],[Total Pass. Aéreas]]+Tabela13[[#This Row],[valor_total_diárias]]),0)</f>
        <v>517.5</v>
      </c>
      <c r="U4" s="3" t="s">
        <v>33</v>
      </c>
      <c r="V4" s="16" t="s">
        <v>53</v>
      </c>
      <c r="W4" s="7"/>
    </row>
    <row r="5" spans="2:23" ht="15.95" customHeight="1" x14ac:dyDescent="0.25">
      <c r="B5" s="2">
        <f t="shared" si="1"/>
        <v>4</v>
      </c>
      <c r="C5" s="2" t="s">
        <v>44</v>
      </c>
      <c r="D5" s="3" t="s">
        <v>54</v>
      </c>
      <c r="E5" s="6" t="s">
        <v>55</v>
      </c>
      <c r="F5" s="3" t="s">
        <v>56</v>
      </c>
      <c r="G5" s="53" t="s">
        <v>47</v>
      </c>
      <c r="H5" s="3" t="s">
        <v>48</v>
      </c>
      <c r="I5" s="9">
        <v>45743</v>
      </c>
      <c r="J5" s="9">
        <v>45744.5</v>
      </c>
      <c r="K5" s="9" t="s">
        <v>49</v>
      </c>
      <c r="L5" s="9" t="s">
        <v>57</v>
      </c>
      <c r="M5" s="26">
        <v>0</v>
      </c>
      <c r="N5" s="39" t="s">
        <v>58</v>
      </c>
      <c r="O5" s="39" t="s">
        <v>52</v>
      </c>
      <c r="P5" s="26" t="s">
        <v>32</v>
      </c>
      <c r="Q5" s="25">
        <v>345</v>
      </c>
      <c r="R5" s="5">
        <v>1.5</v>
      </c>
      <c r="S5" s="33">
        <f t="shared" si="0"/>
        <v>517.5</v>
      </c>
      <c r="T5" s="34">
        <f>IFERROR(IF(Tabela13[[#This Row],[Total Pass. Aéreas]]+Tabela13[[#This Row],[valor_total_diárias]]=0,0,Tabela13[[#This Row],[Total Pass. Aéreas]]+Tabela13[[#This Row],[valor_total_diárias]]),0)</f>
        <v>517.5</v>
      </c>
      <c r="U5" s="3" t="s">
        <v>33</v>
      </c>
      <c r="V5" s="16" t="s">
        <v>53</v>
      </c>
      <c r="W5" s="7"/>
    </row>
    <row r="6" spans="2:23" ht="15.95" customHeight="1" x14ac:dyDescent="0.25">
      <c r="B6" s="2">
        <f t="shared" si="1"/>
        <v>5</v>
      </c>
      <c r="C6" s="2" t="s">
        <v>59</v>
      </c>
      <c r="D6" s="3" t="s">
        <v>60</v>
      </c>
      <c r="E6" s="6" t="s">
        <v>61</v>
      </c>
      <c r="F6" s="54" t="s">
        <v>62</v>
      </c>
      <c r="G6" s="3" t="s">
        <v>63</v>
      </c>
      <c r="H6" s="3" t="s">
        <v>64</v>
      </c>
      <c r="I6" s="9">
        <v>45726</v>
      </c>
      <c r="J6" s="9">
        <v>45728.5</v>
      </c>
      <c r="K6" s="9" t="s">
        <v>65</v>
      </c>
      <c r="L6" s="9" t="s">
        <v>29</v>
      </c>
      <c r="M6" s="26">
        <v>787.33</v>
      </c>
      <c r="N6" s="39" t="s">
        <v>42</v>
      </c>
      <c r="O6" s="39" t="s">
        <v>31</v>
      </c>
      <c r="P6" s="26">
        <v>787.33</v>
      </c>
      <c r="Q6" s="25">
        <v>345</v>
      </c>
      <c r="R6" s="5">
        <v>2.5</v>
      </c>
      <c r="S6" s="33">
        <f t="shared" si="0"/>
        <v>862.5</v>
      </c>
      <c r="T6" s="34">
        <f>IFERROR(IF(Tabela13[[#This Row],[Total Pass. Aéreas]]+Tabela13[[#This Row],[valor_total_diárias]]=0,0,Tabela13[[#This Row],[Total Pass. Aéreas]]+Tabela13[[#This Row],[valor_total_diárias]]),0)</f>
        <v>1649.83</v>
      </c>
      <c r="U6" s="3" t="s">
        <v>33</v>
      </c>
      <c r="V6" s="16" t="s">
        <v>53</v>
      </c>
      <c r="W6" s="7"/>
    </row>
    <row r="7" spans="2:23" ht="15.95" customHeight="1" x14ac:dyDescent="0.25">
      <c r="B7" s="2">
        <f t="shared" si="1"/>
        <v>6</v>
      </c>
      <c r="C7" s="2" t="s">
        <v>66</v>
      </c>
      <c r="D7" s="3" t="s">
        <v>67</v>
      </c>
      <c r="E7" s="6" t="s">
        <v>68</v>
      </c>
      <c r="F7" s="3" t="s">
        <v>56</v>
      </c>
      <c r="G7" s="53" t="s">
        <v>69</v>
      </c>
      <c r="H7" s="3" t="s">
        <v>70</v>
      </c>
      <c r="I7" s="9">
        <v>45720</v>
      </c>
      <c r="J7" s="9">
        <v>45740.5</v>
      </c>
      <c r="K7" s="9" t="s">
        <v>71</v>
      </c>
      <c r="L7" s="9" t="s">
        <v>72</v>
      </c>
      <c r="M7" s="39">
        <v>2635.4700000000003</v>
      </c>
      <c r="N7" s="39" t="s">
        <v>73</v>
      </c>
      <c r="O7" s="39" t="s">
        <v>31</v>
      </c>
      <c r="P7" s="39">
        <v>2635.47</v>
      </c>
      <c r="Q7" s="28">
        <v>311</v>
      </c>
      <c r="R7" s="5">
        <v>20.5</v>
      </c>
      <c r="S7" s="33">
        <f t="shared" si="0"/>
        <v>6375.5</v>
      </c>
      <c r="T7" s="34">
        <f>IFERROR(IF(Tabela13[[#This Row],[Total Pass. Aéreas]]+Tabela13[[#This Row],[valor_total_diárias]]=0,0,Tabela13[[#This Row],[Total Pass. Aéreas]]+Tabela13[[#This Row],[valor_total_diárias]]),0)</f>
        <v>9010.9700000000012</v>
      </c>
      <c r="U7" s="3" t="s">
        <v>33</v>
      </c>
      <c r="V7" s="16" t="s">
        <v>74</v>
      </c>
      <c r="W7" s="7"/>
    </row>
    <row r="8" spans="2:23" s="10" customFormat="1" ht="15.95" customHeight="1" x14ac:dyDescent="0.25">
      <c r="B8" s="2">
        <f t="shared" si="1"/>
        <v>7</v>
      </c>
      <c r="C8" s="2" t="s">
        <v>75</v>
      </c>
      <c r="D8" s="3" t="s">
        <v>76</v>
      </c>
      <c r="E8" s="6" t="s">
        <v>77</v>
      </c>
      <c r="F8" s="3" t="s">
        <v>78</v>
      </c>
      <c r="G8" s="51" t="s">
        <v>79</v>
      </c>
      <c r="H8" s="3" t="s">
        <v>80</v>
      </c>
      <c r="I8" s="9">
        <v>45734</v>
      </c>
      <c r="J8" s="9">
        <v>45735.5</v>
      </c>
      <c r="K8" s="9" t="s">
        <v>79</v>
      </c>
      <c r="L8" s="9" t="s">
        <v>81</v>
      </c>
      <c r="M8" s="26">
        <v>0</v>
      </c>
      <c r="N8" s="39" t="s">
        <v>82</v>
      </c>
      <c r="O8" s="39" t="s">
        <v>52</v>
      </c>
      <c r="P8" s="26" t="s">
        <v>32</v>
      </c>
      <c r="Q8" s="25">
        <v>311</v>
      </c>
      <c r="R8" s="5">
        <v>1.5</v>
      </c>
      <c r="S8" s="33">
        <f t="shared" si="0"/>
        <v>466.5</v>
      </c>
      <c r="T8" s="34">
        <f>IFERROR(IF(Tabela13[[#This Row],[Total Pass. Aéreas]]+Tabela13[[#This Row],[valor_total_diárias]]=0,0,Tabela13[[#This Row],[Total Pass. Aéreas]]+Tabela13[[#This Row],[valor_total_diárias]]),0)</f>
        <v>466.5</v>
      </c>
      <c r="U8" s="3" t="s">
        <v>33</v>
      </c>
      <c r="V8" s="16" t="s">
        <v>83</v>
      </c>
      <c r="W8" s="7"/>
    </row>
    <row r="9" spans="2:23" s="10" customFormat="1" ht="15.95" customHeight="1" x14ac:dyDescent="0.25">
      <c r="B9" s="2">
        <f t="shared" si="1"/>
        <v>8</v>
      </c>
      <c r="C9" s="2" t="s">
        <v>84</v>
      </c>
      <c r="D9" s="3" t="s">
        <v>85</v>
      </c>
      <c r="E9" s="6" t="s">
        <v>86</v>
      </c>
      <c r="F9" s="3" t="s">
        <v>25</v>
      </c>
      <c r="G9" s="52" t="s">
        <v>87</v>
      </c>
      <c r="H9" s="3" t="s">
        <v>88</v>
      </c>
      <c r="I9" s="9">
        <v>45726</v>
      </c>
      <c r="J9" s="9">
        <v>45727.5</v>
      </c>
      <c r="K9" s="4" t="s">
        <v>89</v>
      </c>
      <c r="L9" s="4" t="s">
        <v>57</v>
      </c>
      <c r="M9" s="24">
        <v>0</v>
      </c>
      <c r="N9" s="55" t="s">
        <v>58</v>
      </c>
      <c r="O9" s="55" t="s">
        <v>52</v>
      </c>
      <c r="P9" s="24" t="s">
        <v>32</v>
      </c>
      <c r="Q9" s="25">
        <v>438</v>
      </c>
      <c r="R9" s="5">
        <v>1.5</v>
      </c>
      <c r="S9" s="33">
        <f t="shared" si="0"/>
        <v>657</v>
      </c>
      <c r="T9" s="34">
        <f>IFERROR(IF(Tabela13[[#This Row],[Total Pass. Aéreas]]+Tabela13[[#This Row],[valor_total_diárias]]=0,0,Tabela13[[#This Row],[Total Pass. Aéreas]]+Tabela13[[#This Row],[valor_total_diárias]]),0)</f>
        <v>657</v>
      </c>
      <c r="U9" s="3" t="s">
        <v>33</v>
      </c>
      <c r="V9" s="16" t="s">
        <v>53</v>
      </c>
      <c r="W9" s="7"/>
    </row>
    <row r="10" spans="2:23" ht="15.95" customHeight="1" x14ac:dyDescent="0.25">
      <c r="B10" s="2">
        <f t="shared" si="1"/>
        <v>9</v>
      </c>
      <c r="C10" s="2" t="s">
        <v>84</v>
      </c>
      <c r="D10" s="3" t="s">
        <v>90</v>
      </c>
      <c r="E10" s="6" t="s">
        <v>91</v>
      </c>
      <c r="F10" s="3" t="s">
        <v>25</v>
      </c>
      <c r="G10" s="52" t="s">
        <v>87</v>
      </c>
      <c r="H10" s="3" t="s">
        <v>92</v>
      </c>
      <c r="I10" s="9">
        <v>45736</v>
      </c>
      <c r="J10" s="9">
        <v>45736.5</v>
      </c>
      <c r="K10" s="9" t="s">
        <v>93</v>
      </c>
      <c r="L10" s="9" t="s">
        <v>29</v>
      </c>
      <c r="M10" s="26">
        <v>0</v>
      </c>
      <c r="N10" s="39" t="s">
        <v>42</v>
      </c>
      <c r="O10" s="39" t="s">
        <v>31</v>
      </c>
      <c r="P10" s="26" t="s">
        <v>32</v>
      </c>
      <c r="Q10" s="25">
        <v>311</v>
      </c>
      <c r="R10" s="5">
        <v>0.5</v>
      </c>
      <c r="S10" s="33">
        <f t="shared" si="0"/>
        <v>155.5</v>
      </c>
      <c r="T10" s="34">
        <f>IFERROR(IF(Tabela13[[#This Row],[Total Pass. Aéreas]]+Tabela13[[#This Row],[valor_total_diárias]]=0,0,Tabela13[[#This Row],[Total Pass. Aéreas]]+Tabela13[[#This Row],[valor_total_diárias]]),0)</f>
        <v>155.5</v>
      </c>
      <c r="U10" s="3" t="s">
        <v>33</v>
      </c>
      <c r="V10" s="16" t="s">
        <v>34</v>
      </c>
      <c r="W10" s="7"/>
    </row>
    <row r="11" spans="2:23" ht="15.95" customHeight="1" x14ac:dyDescent="0.25">
      <c r="B11" s="2">
        <f t="shared" si="1"/>
        <v>10</v>
      </c>
      <c r="C11" s="2" t="s">
        <v>94</v>
      </c>
      <c r="D11" s="3" t="s">
        <v>95</v>
      </c>
      <c r="E11" s="6" t="s">
        <v>96</v>
      </c>
      <c r="F11" s="3" t="s">
        <v>25</v>
      </c>
      <c r="G11" s="53" t="s">
        <v>97</v>
      </c>
      <c r="H11" s="3" t="s">
        <v>98</v>
      </c>
      <c r="I11" s="9">
        <v>45726</v>
      </c>
      <c r="J11" s="9">
        <v>45727.5</v>
      </c>
      <c r="K11" s="9" t="s">
        <v>99</v>
      </c>
      <c r="L11" s="9" t="s">
        <v>29</v>
      </c>
      <c r="M11" s="39">
        <v>650.64</v>
      </c>
      <c r="N11" s="39" t="s">
        <v>42</v>
      </c>
      <c r="O11" s="39" t="s">
        <v>31</v>
      </c>
      <c r="P11" s="39">
        <v>650.64</v>
      </c>
      <c r="Q11" s="28">
        <v>345</v>
      </c>
      <c r="R11" s="5">
        <v>1.5</v>
      </c>
      <c r="S11" s="33">
        <f t="shared" si="0"/>
        <v>517.5</v>
      </c>
      <c r="T11" s="34">
        <f>IFERROR(IF(Tabela13[[#This Row],[Total Pass. Aéreas]]+Tabela13[[#This Row],[valor_total_diárias]]=0,0,Tabela13[[#This Row],[Total Pass. Aéreas]]+Tabela13[[#This Row],[valor_total_diárias]]),0)</f>
        <v>1168.1399999999999</v>
      </c>
      <c r="U11" s="3" t="s">
        <v>33</v>
      </c>
      <c r="V11" s="16" t="s">
        <v>53</v>
      </c>
      <c r="W11" s="7"/>
    </row>
    <row r="12" spans="2:23" s="10" customFormat="1" ht="15.95" customHeight="1" x14ac:dyDescent="0.25">
      <c r="B12" s="2">
        <f t="shared" si="1"/>
        <v>11</v>
      </c>
      <c r="C12" s="2" t="s">
        <v>94</v>
      </c>
      <c r="D12" s="3" t="s">
        <v>100</v>
      </c>
      <c r="E12" s="6" t="s">
        <v>101</v>
      </c>
      <c r="F12" s="3" t="s">
        <v>38</v>
      </c>
      <c r="G12" s="51" t="s">
        <v>97</v>
      </c>
      <c r="H12" s="3" t="s">
        <v>80</v>
      </c>
      <c r="I12" s="9">
        <v>45719</v>
      </c>
      <c r="J12" s="9">
        <v>45749.5</v>
      </c>
      <c r="K12" s="9" t="s">
        <v>79</v>
      </c>
      <c r="L12" s="9" t="s">
        <v>57</v>
      </c>
      <c r="M12" s="26">
        <v>0</v>
      </c>
      <c r="N12" s="39" t="s">
        <v>58</v>
      </c>
      <c r="O12" s="39" t="s">
        <v>31</v>
      </c>
      <c r="P12" s="26" t="s">
        <v>32</v>
      </c>
      <c r="Q12" s="25">
        <v>311</v>
      </c>
      <c r="R12" s="5">
        <v>30.5</v>
      </c>
      <c r="S12" s="33">
        <f t="shared" si="0"/>
        <v>9485.5</v>
      </c>
      <c r="T12" s="34">
        <f>IFERROR(IF(Tabela13[[#This Row],[Total Pass. Aéreas]]+Tabela13[[#This Row],[valor_total_diárias]]=0,0,Tabela13[[#This Row],[Total Pass. Aéreas]]+Tabela13[[#This Row],[valor_total_diárias]]),0)</f>
        <v>9485.5</v>
      </c>
      <c r="U12" s="3" t="s">
        <v>33</v>
      </c>
      <c r="V12" s="16" t="s">
        <v>102</v>
      </c>
      <c r="W12" s="7"/>
    </row>
    <row r="13" spans="2:23" s="10" customFormat="1" ht="15.95" customHeight="1" x14ac:dyDescent="0.25">
      <c r="B13" s="2">
        <f t="shared" si="1"/>
        <v>12</v>
      </c>
      <c r="C13" s="2" t="s">
        <v>94</v>
      </c>
      <c r="D13" s="3" t="s">
        <v>103</v>
      </c>
      <c r="E13" s="6" t="s">
        <v>104</v>
      </c>
      <c r="F13" s="3" t="s">
        <v>25</v>
      </c>
      <c r="G13" s="53" t="s">
        <v>97</v>
      </c>
      <c r="H13" s="3" t="s">
        <v>105</v>
      </c>
      <c r="I13" s="9">
        <v>45737</v>
      </c>
      <c r="J13" s="9">
        <v>45740</v>
      </c>
      <c r="K13" s="9" t="s">
        <v>106</v>
      </c>
      <c r="L13" s="9" t="s">
        <v>29</v>
      </c>
      <c r="M13" s="26">
        <v>1747.1499999999999</v>
      </c>
      <c r="N13" s="39" t="s">
        <v>42</v>
      </c>
      <c r="O13" s="39" t="s">
        <v>31</v>
      </c>
      <c r="P13" s="26">
        <v>1747.15</v>
      </c>
      <c r="Q13" s="25">
        <v>311</v>
      </c>
      <c r="R13" s="5">
        <v>0</v>
      </c>
      <c r="S13" s="33">
        <f t="shared" si="0"/>
        <v>0</v>
      </c>
      <c r="T13" s="34">
        <f>IFERROR(IF(Tabela13[[#This Row],[Total Pass. Aéreas]]+Tabela13[[#This Row],[valor_total_diárias]]=0,0,Tabela13[[#This Row],[Total Pass. Aéreas]]+Tabela13[[#This Row],[valor_total_diárias]]),0)</f>
        <v>1747.1499999999999</v>
      </c>
      <c r="U13" s="3" t="s">
        <v>33</v>
      </c>
      <c r="V13" s="16" t="s">
        <v>107</v>
      </c>
      <c r="W13" s="7"/>
    </row>
    <row r="14" spans="2:23" ht="15.95" customHeight="1" x14ac:dyDescent="0.25">
      <c r="B14" s="2">
        <f t="shared" si="1"/>
        <v>13</v>
      </c>
      <c r="C14" s="2" t="s">
        <v>94</v>
      </c>
      <c r="D14" s="3" t="s">
        <v>108</v>
      </c>
      <c r="E14" s="6" t="s">
        <v>109</v>
      </c>
      <c r="F14" s="3" t="s">
        <v>25</v>
      </c>
      <c r="G14" s="51" t="s">
        <v>97</v>
      </c>
      <c r="H14" s="3" t="s">
        <v>98</v>
      </c>
      <c r="I14" s="9">
        <v>45735</v>
      </c>
      <c r="J14" s="9">
        <v>45735.5</v>
      </c>
      <c r="K14" s="9" t="s">
        <v>99</v>
      </c>
      <c r="L14" s="9" t="s">
        <v>29</v>
      </c>
      <c r="M14" s="26">
        <v>0</v>
      </c>
      <c r="N14" s="39" t="s">
        <v>42</v>
      </c>
      <c r="O14" s="39" t="s">
        <v>31</v>
      </c>
      <c r="P14" s="26" t="s">
        <v>32</v>
      </c>
      <c r="Q14" s="25">
        <v>345</v>
      </c>
      <c r="R14" s="5">
        <v>0.5</v>
      </c>
      <c r="S14" s="33">
        <f t="shared" si="0"/>
        <v>172.5</v>
      </c>
      <c r="T14" s="34">
        <f>IFERROR(IF(Tabela13[[#This Row],[Total Pass. Aéreas]]+Tabela13[[#This Row],[valor_total_diárias]]=0,0,Tabela13[[#This Row],[Total Pass. Aéreas]]+Tabela13[[#This Row],[valor_total_diárias]]),0)</f>
        <v>172.5</v>
      </c>
      <c r="U14" s="3" t="s">
        <v>33</v>
      </c>
      <c r="V14" s="16" t="s">
        <v>34</v>
      </c>
      <c r="W14" s="7"/>
    </row>
    <row r="15" spans="2:23" s="10" customFormat="1" ht="15.95" customHeight="1" x14ac:dyDescent="0.25">
      <c r="B15" s="2">
        <f t="shared" si="1"/>
        <v>14</v>
      </c>
      <c r="C15" s="2" t="s">
        <v>94</v>
      </c>
      <c r="D15" s="3" t="s">
        <v>110</v>
      </c>
      <c r="E15" s="6" t="s">
        <v>111</v>
      </c>
      <c r="F15" s="3" t="s">
        <v>25</v>
      </c>
      <c r="G15" s="53" t="s">
        <v>97</v>
      </c>
      <c r="H15" s="3" t="s">
        <v>98</v>
      </c>
      <c r="I15" s="9">
        <v>45728</v>
      </c>
      <c r="J15" s="9">
        <v>45728.5</v>
      </c>
      <c r="K15" s="9" t="s">
        <v>99</v>
      </c>
      <c r="L15" s="9" t="s">
        <v>29</v>
      </c>
      <c r="M15" s="39">
        <v>0</v>
      </c>
      <c r="N15" s="39" t="s">
        <v>42</v>
      </c>
      <c r="O15" s="39" t="s">
        <v>31</v>
      </c>
      <c r="P15" s="26" t="s">
        <v>32</v>
      </c>
      <c r="Q15" s="28">
        <v>345</v>
      </c>
      <c r="R15" s="5">
        <v>0.5</v>
      </c>
      <c r="S15" s="33">
        <f t="shared" si="0"/>
        <v>172.5</v>
      </c>
      <c r="T15" s="34">
        <f>IFERROR(IF(Tabela13[[#This Row],[Total Pass. Aéreas]]+Tabela13[[#This Row],[valor_total_diárias]]=0,0,Tabela13[[#This Row],[Total Pass. Aéreas]]+Tabela13[[#This Row],[valor_total_diárias]]),0)</f>
        <v>172.5</v>
      </c>
      <c r="U15" s="3" t="s">
        <v>33</v>
      </c>
      <c r="V15" s="16" t="s">
        <v>34</v>
      </c>
      <c r="W15" s="7"/>
    </row>
    <row r="16" spans="2:23" s="10" customFormat="1" ht="15.95" customHeight="1" x14ac:dyDescent="0.25">
      <c r="B16" s="2">
        <f t="shared" si="1"/>
        <v>15</v>
      </c>
      <c r="C16" s="2" t="s">
        <v>94</v>
      </c>
      <c r="D16" s="3" t="s">
        <v>112</v>
      </c>
      <c r="E16" s="6" t="s">
        <v>113</v>
      </c>
      <c r="F16" s="3" t="s">
        <v>78</v>
      </c>
      <c r="G16" s="3" t="s">
        <v>97</v>
      </c>
      <c r="H16" s="3" t="s">
        <v>114</v>
      </c>
      <c r="I16" s="9">
        <v>45744</v>
      </c>
      <c r="J16" s="9">
        <v>45744.5</v>
      </c>
      <c r="K16" s="9" t="s">
        <v>115</v>
      </c>
      <c r="L16" s="9" t="s">
        <v>29</v>
      </c>
      <c r="M16" s="39">
        <v>2669.32</v>
      </c>
      <c r="N16" s="39" t="s">
        <v>116</v>
      </c>
      <c r="O16" s="39" t="s">
        <v>31</v>
      </c>
      <c r="P16" s="26">
        <v>2669.32</v>
      </c>
      <c r="Q16" s="28">
        <v>311</v>
      </c>
      <c r="R16" s="5">
        <v>0.5</v>
      </c>
      <c r="S16" s="33">
        <f t="shared" si="0"/>
        <v>155.5</v>
      </c>
      <c r="T16" s="34">
        <f>IFERROR(IF(Tabela13[[#This Row],[Total Pass. Aéreas]]+Tabela13[[#This Row],[valor_total_diárias]]=0,0,Tabela13[[#This Row],[Total Pass. Aéreas]]+Tabela13[[#This Row],[valor_total_diárias]]),0)</f>
        <v>2824.82</v>
      </c>
      <c r="U16" s="3" t="s">
        <v>33</v>
      </c>
      <c r="V16" s="16" t="s">
        <v>117</v>
      </c>
      <c r="W16" s="7"/>
    </row>
    <row r="17" spans="2:23" s="10" customFormat="1" ht="15.95" customHeight="1" x14ac:dyDescent="0.25">
      <c r="B17" s="2">
        <f t="shared" si="1"/>
        <v>16</v>
      </c>
      <c r="C17" s="2" t="s">
        <v>118</v>
      </c>
      <c r="D17" s="3" t="s">
        <v>119</v>
      </c>
      <c r="E17" s="6" t="s">
        <v>120</v>
      </c>
      <c r="F17" s="3" t="s">
        <v>56</v>
      </c>
      <c r="G17" s="53" t="s">
        <v>121</v>
      </c>
      <c r="H17" s="3" t="s">
        <v>64</v>
      </c>
      <c r="I17" s="9">
        <v>45746</v>
      </c>
      <c r="J17" s="9">
        <v>45748</v>
      </c>
      <c r="K17" s="9" t="s">
        <v>65</v>
      </c>
      <c r="L17" s="9" t="s">
        <v>29</v>
      </c>
      <c r="M17" s="39">
        <v>1089.92</v>
      </c>
      <c r="N17" s="39" t="s">
        <v>42</v>
      </c>
      <c r="O17" s="39" t="s">
        <v>31</v>
      </c>
      <c r="P17" s="26">
        <v>1089.92</v>
      </c>
      <c r="Q17" s="28">
        <v>345</v>
      </c>
      <c r="R17" s="17">
        <v>2.5</v>
      </c>
      <c r="S17" s="33">
        <f t="shared" si="0"/>
        <v>862.5</v>
      </c>
      <c r="T17" s="34">
        <f>IFERROR(IF(Tabela13[[#This Row],[Total Pass. Aéreas]]+Tabela13[[#This Row],[valor_total_diárias]]=0,0,Tabela13[[#This Row],[Total Pass. Aéreas]]+Tabela13[[#This Row],[valor_total_diárias]]),0)</f>
        <v>1952.42</v>
      </c>
      <c r="U17" s="3" t="s">
        <v>33</v>
      </c>
      <c r="V17" s="16" t="s">
        <v>53</v>
      </c>
      <c r="W17" s="7"/>
    </row>
    <row r="18" spans="2:23" s="11" customFormat="1" ht="15.95" customHeight="1" x14ac:dyDescent="0.25">
      <c r="B18" s="2">
        <f t="shared" si="1"/>
        <v>17</v>
      </c>
      <c r="C18" s="2" t="s">
        <v>122</v>
      </c>
      <c r="D18" s="3" t="s">
        <v>123</v>
      </c>
      <c r="E18" s="6" t="s">
        <v>124</v>
      </c>
      <c r="F18" s="3" t="s">
        <v>56</v>
      </c>
      <c r="G18" s="51" t="s">
        <v>125</v>
      </c>
      <c r="H18" s="3" t="s">
        <v>126</v>
      </c>
      <c r="I18" s="9">
        <v>45727</v>
      </c>
      <c r="J18" s="9">
        <v>45729.5</v>
      </c>
      <c r="K18" s="4" t="s">
        <v>127</v>
      </c>
      <c r="L18" s="4" t="s">
        <v>29</v>
      </c>
      <c r="M18" s="24">
        <v>995.81</v>
      </c>
      <c r="N18" s="55" t="s">
        <v>42</v>
      </c>
      <c r="O18" s="55" t="s">
        <v>31</v>
      </c>
      <c r="P18" s="24">
        <v>995.81</v>
      </c>
      <c r="Q18" s="25">
        <v>345</v>
      </c>
      <c r="R18" s="5">
        <v>2.5</v>
      </c>
      <c r="S18" s="33">
        <f t="shared" si="0"/>
        <v>862.5</v>
      </c>
      <c r="T18" s="34">
        <f>IFERROR(IF(Tabela13[[#This Row],[Total Pass. Aéreas]]+Tabela13[[#This Row],[valor_total_diárias]]=0,0,Tabela13[[#This Row],[Total Pass. Aéreas]]+Tabela13[[#This Row],[valor_total_diárias]]),0)</f>
        <v>1858.31</v>
      </c>
      <c r="U18" s="3" t="s">
        <v>33</v>
      </c>
      <c r="V18" s="16" t="s">
        <v>53</v>
      </c>
      <c r="W18" s="7"/>
    </row>
    <row r="19" spans="2:23" s="12" customFormat="1" ht="15.95" customHeight="1" x14ac:dyDescent="0.25">
      <c r="B19" s="2">
        <f t="shared" si="1"/>
        <v>18</v>
      </c>
      <c r="C19" s="2" t="s">
        <v>122</v>
      </c>
      <c r="D19" s="3" t="s">
        <v>128</v>
      </c>
      <c r="E19" s="6" t="s">
        <v>129</v>
      </c>
      <c r="F19" s="3" t="s">
        <v>56</v>
      </c>
      <c r="G19" s="53" t="s">
        <v>125</v>
      </c>
      <c r="H19" s="3" t="s">
        <v>126</v>
      </c>
      <c r="I19" s="9">
        <v>45741</v>
      </c>
      <c r="J19" s="9">
        <v>45743</v>
      </c>
      <c r="K19" s="9" t="s">
        <v>127</v>
      </c>
      <c r="L19" s="9" t="s">
        <v>29</v>
      </c>
      <c r="M19" s="39">
        <v>1559.46</v>
      </c>
      <c r="N19" s="39" t="s">
        <v>42</v>
      </c>
      <c r="O19" s="39" t="s">
        <v>31</v>
      </c>
      <c r="P19" s="26">
        <v>1559.46</v>
      </c>
      <c r="Q19" s="28">
        <v>345</v>
      </c>
      <c r="R19" s="5">
        <v>2</v>
      </c>
      <c r="S19" s="33">
        <f t="shared" si="0"/>
        <v>690</v>
      </c>
      <c r="T19" s="34">
        <f>IFERROR(IF(Tabela13[[#This Row],[Total Pass. Aéreas]]+Tabela13[[#This Row],[valor_total_diárias]]=0,0,Tabela13[[#This Row],[Total Pass. Aéreas]]+Tabela13[[#This Row],[valor_total_diárias]]),0)</f>
        <v>2249.46</v>
      </c>
      <c r="U19" s="3" t="s">
        <v>33</v>
      </c>
      <c r="V19" s="16" t="s">
        <v>53</v>
      </c>
      <c r="W19" s="7"/>
    </row>
    <row r="20" spans="2:23" s="12" customFormat="1" ht="15.95" customHeight="1" x14ac:dyDescent="0.25">
      <c r="B20" s="2">
        <f t="shared" si="1"/>
        <v>19</v>
      </c>
      <c r="C20" s="2" t="s">
        <v>130</v>
      </c>
      <c r="D20" s="3" t="s">
        <v>131</v>
      </c>
      <c r="E20" s="6" t="s">
        <v>132</v>
      </c>
      <c r="F20" s="3" t="s">
        <v>38</v>
      </c>
      <c r="G20" s="51" t="s">
        <v>133</v>
      </c>
      <c r="H20" s="3" t="s">
        <v>70</v>
      </c>
      <c r="I20" s="9">
        <v>45733</v>
      </c>
      <c r="J20" s="9">
        <v>45740.5</v>
      </c>
      <c r="K20" s="4" t="s">
        <v>71</v>
      </c>
      <c r="L20" s="4" t="s">
        <v>29</v>
      </c>
      <c r="M20" s="24">
        <v>8726.84</v>
      </c>
      <c r="N20" s="55" t="s">
        <v>42</v>
      </c>
      <c r="O20" s="55" t="s">
        <v>31</v>
      </c>
      <c r="P20" s="24">
        <v>8726.84</v>
      </c>
      <c r="Q20" s="24">
        <v>311</v>
      </c>
      <c r="R20" s="5">
        <v>7.5</v>
      </c>
      <c r="S20" s="33">
        <f t="shared" si="0"/>
        <v>2332.5</v>
      </c>
      <c r="T20" s="34">
        <f>IFERROR(IF(Tabela13[[#This Row],[Total Pass. Aéreas]]+Tabela13[[#This Row],[valor_total_diárias]]=0,0,Tabela13[[#This Row],[Total Pass. Aéreas]]+Tabela13[[#This Row],[valor_total_diárias]]),0)</f>
        <v>11059.34</v>
      </c>
      <c r="U20" s="3" t="s">
        <v>33</v>
      </c>
      <c r="V20" s="16" t="s">
        <v>134</v>
      </c>
      <c r="W20" s="7"/>
    </row>
    <row r="21" spans="2:23" s="12" customFormat="1" ht="15.95" customHeight="1" x14ac:dyDescent="0.25">
      <c r="B21" s="2">
        <f t="shared" si="1"/>
        <v>20</v>
      </c>
      <c r="C21" s="2" t="s">
        <v>135</v>
      </c>
      <c r="D21" s="3" t="s">
        <v>136</v>
      </c>
      <c r="E21" s="6" t="s">
        <v>137</v>
      </c>
      <c r="F21" s="3" t="s">
        <v>78</v>
      </c>
      <c r="G21" s="52" t="s">
        <v>138</v>
      </c>
      <c r="H21" s="3" t="s">
        <v>139</v>
      </c>
      <c r="I21" s="9">
        <v>45734</v>
      </c>
      <c r="J21" s="9">
        <v>45735</v>
      </c>
      <c r="K21" s="4" t="s">
        <v>39</v>
      </c>
      <c r="L21" s="4" t="s">
        <v>29</v>
      </c>
      <c r="M21" s="24">
        <v>3091.44</v>
      </c>
      <c r="N21" s="55" t="s">
        <v>42</v>
      </c>
      <c r="O21" s="55" t="s">
        <v>31</v>
      </c>
      <c r="P21" s="24">
        <v>3091.44</v>
      </c>
      <c r="Q21" s="25">
        <v>345</v>
      </c>
      <c r="R21" s="5">
        <v>1</v>
      </c>
      <c r="S21" s="35">
        <f t="shared" si="0"/>
        <v>345</v>
      </c>
      <c r="T21" s="34">
        <f>IFERROR(IF(Tabela13[[#This Row],[Total Pass. Aéreas]]+Tabela13[[#This Row],[valor_total_diárias]]=0,0,Tabela13[[#This Row],[Total Pass. Aéreas]]+Tabela13[[#This Row],[valor_total_diárias]]),0)</f>
        <v>3436.44</v>
      </c>
      <c r="U21" s="3" t="s">
        <v>33</v>
      </c>
      <c r="V21" s="16" t="s">
        <v>140</v>
      </c>
      <c r="W21" s="7"/>
    </row>
    <row r="22" spans="2:23" s="12" customFormat="1" ht="14.25" x14ac:dyDescent="0.25">
      <c r="B22" s="2">
        <f t="shared" si="1"/>
        <v>21</v>
      </c>
      <c r="C22" s="2" t="s">
        <v>135</v>
      </c>
      <c r="D22" s="3" t="s">
        <v>136</v>
      </c>
      <c r="E22" s="6" t="s">
        <v>137</v>
      </c>
      <c r="F22" s="3" t="s">
        <v>78</v>
      </c>
      <c r="G22" s="52" t="s">
        <v>138</v>
      </c>
      <c r="H22" s="3" t="s">
        <v>141</v>
      </c>
      <c r="I22" s="9">
        <v>45735</v>
      </c>
      <c r="J22" s="9">
        <v>45742.5</v>
      </c>
      <c r="K22" s="9" t="s">
        <v>142</v>
      </c>
      <c r="L22" s="9" t="s">
        <v>50</v>
      </c>
      <c r="M22" s="26">
        <v>0</v>
      </c>
      <c r="N22" s="39" t="s">
        <v>51</v>
      </c>
      <c r="O22" s="39" t="s">
        <v>52</v>
      </c>
      <c r="P22" s="26" t="s">
        <v>32</v>
      </c>
      <c r="Q22" s="25">
        <v>311</v>
      </c>
      <c r="R22" s="5">
        <v>7.5</v>
      </c>
      <c r="S22" s="33">
        <f t="shared" si="0"/>
        <v>2332.5</v>
      </c>
      <c r="T22" s="34">
        <f>IFERROR(IF(Tabela13[[#This Row],[Total Pass. Aéreas]]+Tabela13[[#This Row],[valor_total_diárias]]=0,0,Tabela13[[#This Row],[Total Pass. Aéreas]]+Tabela13[[#This Row],[valor_total_diárias]]),0)</f>
        <v>2332.5</v>
      </c>
      <c r="U22" s="3" t="s">
        <v>33</v>
      </c>
      <c r="V22" s="16" t="s">
        <v>140</v>
      </c>
      <c r="W22" s="7"/>
    </row>
    <row r="23" spans="2:23" s="12" customFormat="1" ht="15.95" customHeight="1" x14ac:dyDescent="0.25">
      <c r="B23" s="2">
        <f t="shared" si="1"/>
        <v>22</v>
      </c>
      <c r="C23" s="2" t="s">
        <v>143</v>
      </c>
      <c r="D23" s="3" t="s">
        <v>144</v>
      </c>
      <c r="E23" s="6" t="s">
        <v>145</v>
      </c>
      <c r="F23" s="3" t="s">
        <v>38</v>
      </c>
      <c r="G23" s="52" t="s">
        <v>146</v>
      </c>
      <c r="H23" s="3" t="s">
        <v>40</v>
      </c>
      <c r="I23" s="9">
        <v>45743</v>
      </c>
      <c r="J23" s="9">
        <v>45767.5</v>
      </c>
      <c r="K23" s="9" t="s">
        <v>41</v>
      </c>
      <c r="L23" s="9" t="s">
        <v>29</v>
      </c>
      <c r="M23" s="39">
        <v>2856.3900000000003</v>
      </c>
      <c r="N23" s="39" t="s">
        <v>42</v>
      </c>
      <c r="O23" s="39" t="s">
        <v>31</v>
      </c>
      <c r="P23" s="26">
        <v>2856.39</v>
      </c>
      <c r="Q23" s="28">
        <v>345</v>
      </c>
      <c r="R23" s="5">
        <v>24.5</v>
      </c>
      <c r="S23" s="33">
        <f t="shared" si="0"/>
        <v>8452.5</v>
      </c>
      <c r="T23" s="34">
        <f>IFERROR(IF(Tabela13[[#This Row],[Total Pass. Aéreas]]+Tabela13[[#This Row],[valor_total_diárias]]=0,0,Tabela13[[#This Row],[Total Pass. Aéreas]]+Tabela13[[#This Row],[valor_total_diárias]]),0)</f>
        <v>11308.89</v>
      </c>
      <c r="U23" s="3" t="s">
        <v>33</v>
      </c>
      <c r="V23" s="16" t="s">
        <v>147</v>
      </c>
      <c r="W23" s="7"/>
    </row>
    <row r="24" spans="2:23" s="12" customFormat="1" ht="15.95" customHeight="1" x14ac:dyDescent="0.25">
      <c r="B24" s="2">
        <f t="shared" si="1"/>
        <v>23</v>
      </c>
      <c r="C24" s="2" t="s">
        <v>143</v>
      </c>
      <c r="D24" s="3" t="s">
        <v>148</v>
      </c>
      <c r="E24" s="6" t="s">
        <v>149</v>
      </c>
      <c r="F24" s="3" t="s">
        <v>38</v>
      </c>
      <c r="G24" s="52" t="s">
        <v>146</v>
      </c>
      <c r="H24" s="3" t="s">
        <v>150</v>
      </c>
      <c r="I24" s="9">
        <v>45746</v>
      </c>
      <c r="J24" s="9">
        <v>45764.5</v>
      </c>
      <c r="K24" s="9" t="s">
        <v>151</v>
      </c>
      <c r="L24" s="9" t="s">
        <v>29</v>
      </c>
      <c r="M24" s="26">
        <v>3040.32</v>
      </c>
      <c r="N24" s="39" t="s">
        <v>42</v>
      </c>
      <c r="O24" s="39" t="s">
        <v>31</v>
      </c>
      <c r="P24" s="26">
        <v>3040.32</v>
      </c>
      <c r="Q24" s="25">
        <v>311</v>
      </c>
      <c r="R24" s="5">
        <v>18.5</v>
      </c>
      <c r="S24" s="33">
        <f t="shared" si="0"/>
        <v>5753.5</v>
      </c>
      <c r="T24" s="34">
        <f>IFERROR(IF(Tabela13[[#This Row],[Total Pass. Aéreas]]+Tabela13[[#This Row],[valor_total_diárias]]=0,0,Tabela13[[#This Row],[Total Pass. Aéreas]]+Tabela13[[#This Row],[valor_total_diárias]]),0)</f>
        <v>8793.82</v>
      </c>
      <c r="U24" s="3" t="s">
        <v>33</v>
      </c>
      <c r="V24" s="16" t="s">
        <v>152</v>
      </c>
      <c r="W24" s="7"/>
    </row>
    <row r="25" spans="2:23" s="12" customFormat="1" ht="15.95" customHeight="1" x14ac:dyDescent="0.25">
      <c r="B25" s="2">
        <f t="shared" si="1"/>
        <v>24</v>
      </c>
      <c r="C25" s="2" t="s">
        <v>143</v>
      </c>
      <c r="D25" s="3" t="s">
        <v>153</v>
      </c>
      <c r="E25" s="6" t="s">
        <v>154</v>
      </c>
      <c r="F25" s="3" t="s">
        <v>25</v>
      </c>
      <c r="G25" s="52" t="s">
        <v>146</v>
      </c>
      <c r="H25" s="3" t="s">
        <v>155</v>
      </c>
      <c r="I25" s="9">
        <v>45735</v>
      </c>
      <c r="J25" s="9">
        <v>45736.5</v>
      </c>
      <c r="K25" s="9" t="s">
        <v>156</v>
      </c>
      <c r="L25" s="9" t="s">
        <v>57</v>
      </c>
      <c r="M25" s="26">
        <v>0</v>
      </c>
      <c r="N25" s="39" t="s">
        <v>58</v>
      </c>
      <c r="O25" s="39" t="s">
        <v>52</v>
      </c>
      <c r="P25" s="26" t="s">
        <v>32</v>
      </c>
      <c r="Q25" s="25">
        <v>345</v>
      </c>
      <c r="R25" s="5">
        <v>1.5</v>
      </c>
      <c r="S25" s="35">
        <f t="shared" si="0"/>
        <v>517.5</v>
      </c>
      <c r="T25" s="36">
        <f>IFERROR(IF(Tabela13[[#This Row],[Total Pass. Aéreas]]+Tabela13[[#This Row],[valor_total_diárias]]=0,0,Tabela13[[#This Row],[Total Pass. Aéreas]]+Tabela13[[#This Row],[valor_total_diárias]]),0)</f>
        <v>517.5</v>
      </c>
      <c r="U25" s="3" t="s">
        <v>33</v>
      </c>
      <c r="V25" s="16" t="s">
        <v>53</v>
      </c>
      <c r="W25" s="7"/>
    </row>
    <row r="26" spans="2:23" s="12" customFormat="1" ht="15.95" customHeight="1" x14ac:dyDescent="0.25">
      <c r="B26" s="2">
        <f t="shared" si="1"/>
        <v>25</v>
      </c>
      <c r="C26" s="2" t="s">
        <v>157</v>
      </c>
      <c r="D26" s="3" t="s">
        <v>158</v>
      </c>
      <c r="E26" s="6" t="s">
        <v>159</v>
      </c>
      <c r="F26" s="3" t="s">
        <v>25</v>
      </c>
      <c r="G26" s="52" t="s">
        <v>99</v>
      </c>
      <c r="H26" s="3" t="s">
        <v>160</v>
      </c>
      <c r="I26" s="9">
        <v>45717</v>
      </c>
      <c r="J26" s="9">
        <v>45720.5</v>
      </c>
      <c r="K26" s="9" t="s">
        <v>161</v>
      </c>
      <c r="L26" s="9" t="s">
        <v>50</v>
      </c>
      <c r="M26" s="26">
        <v>0</v>
      </c>
      <c r="N26" s="39" t="s">
        <v>51</v>
      </c>
      <c r="O26" s="39" t="s">
        <v>52</v>
      </c>
      <c r="P26" s="26" t="s">
        <v>32</v>
      </c>
      <c r="Q26" s="25">
        <v>0</v>
      </c>
      <c r="R26" s="5">
        <v>3.5</v>
      </c>
      <c r="S26" s="33">
        <f t="shared" si="0"/>
        <v>0</v>
      </c>
      <c r="T26" s="34">
        <f>IFERROR(IF(Tabela13[[#This Row],[Total Pass. Aéreas]]+Tabela13[[#This Row],[valor_total_diárias]]=0,0,Tabela13[[#This Row],[Total Pass. Aéreas]]+Tabela13[[#This Row],[valor_total_diárias]]),0)</f>
        <v>0</v>
      </c>
      <c r="U26" s="3" t="s">
        <v>33</v>
      </c>
      <c r="V26" s="16" t="s">
        <v>107</v>
      </c>
      <c r="W26" s="7"/>
    </row>
    <row r="27" spans="2:23" s="12" customFormat="1" ht="14.25" x14ac:dyDescent="0.25">
      <c r="B27" s="2">
        <f t="shared" si="1"/>
        <v>26</v>
      </c>
      <c r="C27" s="2" t="s">
        <v>157</v>
      </c>
      <c r="D27" s="3" t="s">
        <v>162</v>
      </c>
      <c r="E27" s="6" t="s">
        <v>163</v>
      </c>
      <c r="F27" s="3" t="s">
        <v>164</v>
      </c>
      <c r="G27" s="52" t="s">
        <v>99</v>
      </c>
      <c r="H27" s="3" t="s">
        <v>48</v>
      </c>
      <c r="I27" s="9">
        <v>45734</v>
      </c>
      <c r="J27" s="9">
        <v>45735.5</v>
      </c>
      <c r="K27" s="9" t="s">
        <v>49</v>
      </c>
      <c r="L27" s="9" t="s">
        <v>29</v>
      </c>
      <c r="M27" s="39">
        <v>1040.69</v>
      </c>
      <c r="N27" s="39" t="s">
        <v>42</v>
      </c>
      <c r="O27" s="39" t="s">
        <v>31</v>
      </c>
      <c r="P27" s="26">
        <v>1040.69</v>
      </c>
      <c r="Q27" s="28">
        <v>345</v>
      </c>
      <c r="R27" s="5">
        <v>1.5</v>
      </c>
      <c r="S27" s="33">
        <f t="shared" si="0"/>
        <v>517.5</v>
      </c>
      <c r="T27" s="34">
        <f>IFERROR(IF(Tabela13[[#This Row],[Total Pass. Aéreas]]+Tabela13[[#This Row],[valor_total_diárias]]=0,0,Tabela13[[#This Row],[Total Pass. Aéreas]]+Tabela13[[#This Row],[valor_total_diárias]]),0)</f>
        <v>1558.19</v>
      </c>
      <c r="U27" s="3" t="s">
        <v>33</v>
      </c>
      <c r="V27" s="16" t="s">
        <v>165</v>
      </c>
      <c r="W27" s="7"/>
    </row>
    <row r="28" spans="2:23" s="12" customFormat="1" ht="14.25" x14ac:dyDescent="0.25">
      <c r="B28" s="2">
        <f t="shared" si="1"/>
        <v>27</v>
      </c>
      <c r="C28" s="2" t="s">
        <v>157</v>
      </c>
      <c r="D28" s="3" t="s">
        <v>166</v>
      </c>
      <c r="E28" s="6" t="s">
        <v>167</v>
      </c>
      <c r="F28" s="3" t="s">
        <v>25</v>
      </c>
      <c r="G28" s="52" t="s">
        <v>99</v>
      </c>
      <c r="H28" s="3" t="s">
        <v>168</v>
      </c>
      <c r="I28" s="9">
        <v>45739</v>
      </c>
      <c r="J28" s="9">
        <v>45744.5</v>
      </c>
      <c r="K28" s="9" t="s">
        <v>169</v>
      </c>
      <c r="L28" s="9" t="s">
        <v>57</v>
      </c>
      <c r="M28" s="26">
        <v>0</v>
      </c>
      <c r="N28" s="39" t="s">
        <v>58</v>
      </c>
      <c r="O28" s="39" t="s">
        <v>52</v>
      </c>
      <c r="P28" s="26" t="s">
        <v>32</v>
      </c>
      <c r="Q28" s="25">
        <v>345</v>
      </c>
      <c r="R28" s="5">
        <v>5.5</v>
      </c>
      <c r="S28" s="33">
        <f t="shared" si="0"/>
        <v>1897.5</v>
      </c>
      <c r="T28" s="34">
        <f>IFERROR(IF(Tabela13[[#This Row],[Total Pass. Aéreas]]+Tabela13[[#This Row],[valor_total_diárias]]=0,0,Tabela13[[#This Row],[Total Pass. Aéreas]]+Tabela13[[#This Row],[valor_total_diárias]]),0)</f>
        <v>1897.5</v>
      </c>
      <c r="U28" s="3" t="s">
        <v>170</v>
      </c>
      <c r="V28" s="16" t="s">
        <v>171</v>
      </c>
      <c r="W28" s="7"/>
    </row>
    <row r="29" spans="2:23" s="12" customFormat="1" ht="15.95" customHeight="1" x14ac:dyDescent="0.25">
      <c r="B29" s="2">
        <f t="shared" si="1"/>
        <v>28</v>
      </c>
      <c r="C29" s="2" t="s">
        <v>157</v>
      </c>
      <c r="D29" s="3" t="s">
        <v>172</v>
      </c>
      <c r="E29" s="6" t="s">
        <v>173</v>
      </c>
      <c r="F29" s="3" t="s">
        <v>25</v>
      </c>
      <c r="G29" s="52" t="s">
        <v>99</v>
      </c>
      <c r="H29" s="3" t="s">
        <v>160</v>
      </c>
      <c r="I29" s="9">
        <v>45746</v>
      </c>
      <c r="J29" s="9">
        <v>45749</v>
      </c>
      <c r="K29" s="9" t="s">
        <v>161</v>
      </c>
      <c r="L29" s="9" t="s">
        <v>57</v>
      </c>
      <c r="M29" s="39">
        <v>0</v>
      </c>
      <c r="N29" s="39" t="s">
        <v>58</v>
      </c>
      <c r="O29" s="39" t="s">
        <v>52</v>
      </c>
      <c r="P29" s="26" t="s">
        <v>32</v>
      </c>
      <c r="Q29" s="28">
        <v>311</v>
      </c>
      <c r="R29" s="5">
        <v>0</v>
      </c>
      <c r="S29" s="33">
        <f t="shared" si="0"/>
        <v>0</v>
      </c>
      <c r="T29" s="34">
        <f>IFERROR(IF(Tabela13[[#This Row],[Total Pass. Aéreas]]+Tabela13[[#This Row],[valor_total_diárias]]=0,0,Tabela13[[#This Row],[Total Pass. Aéreas]]+Tabela13[[#This Row],[valor_total_diárias]]),0)</f>
        <v>0</v>
      </c>
      <c r="U29" s="3" t="s">
        <v>33</v>
      </c>
      <c r="V29" s="16" t="s">
        <v>107</v>
      </c>
      <c r="W29" s="7"/>
    </row>
    <row r="30" spans="2:23" s="12" customFormat="1" ht="15.95" customHeight="1" x14ac:dyDescent="0.25">
      <c r="B30" s="2">
        <f t="shared" si="1"/>
        <v>29</v>
      </c>
      <c r="C30" s="2" t="s">
        <v>174</v>
      </c>
      <c r="D30" s="3" t="s">
        <v>175</v>
      </c>
      <c r="E30" s="6" t="s">
        <v>176</v>
      </c>
      <c r="F30" s="3" t="s">
        <v>56</v>
      </c>
      <c r="G30" s="52" t="s">
        <v>177</v>
      </c>
      <c r="H30" s="3" t="s">
        <v>48</v>
      </c>
      <c r="I30" s="9">
        <v>45734</v>
      </c>
      <c r="J30" s="9">
        <v>45735.5</v>
      </c>
      <c r="K30" s="9" t="s">
        <v>49</v>
      </c>
      <c r="L30" s="9" t="s">
        <v>29</v>
      </c>
      <c r="M30" s="26">
        <v>473.15</v>
      </c>
      <c r="N30" s="39" t="s">
        <v>42</v>
      </c>
      <c r="O30" s="39" t="s">
        <v>31</v>
      </c>
      <c r="P30" s="26">
        <v>473.75</v>
      </c>
      <c r="Q30" s="25">
        <v>345</v>
      </c>
      <c r="R30" s="5">
        <v>1.5</v>
      </c>
      <c r="S30" s="33">
        <f t="shared" si="0"/>
        <v>517.5</v>
      </c>
      <c r="T30" s="34">
        <f>IFERROR(IF(Tabela13[[#This Row],[Total Pass. Aéreas]]+Tabela13[[#This Row],[valor_total_diárias]]=0,0,Tabela13[[#This Row],[Total Pass. Aéreas]]+Tabela13[[#This Row],[valor_total_diárias]]),0)</f>
        <v>990.65</v>
      </c>
      <c r="U30" s="3" t="s">
        <v>33</v>
      </c>
      <c r="V30" s="16" t="s">
        <v>53</v>
      </c>
      <c r="W30" s="7"/>
    </row>
    <row r="31" spans="2:23" s="12" customFormat="1" ht="14.25" x14ac:dyDescent="0.25">
      <c r="B31" s="2">
        <f t="shared" si="1"/>
        <v>30</v>
      </c>
      <c r="C31" s="2" t="s">
        <v>178</v>
      </c>
      <c r="D31" s="3" t="s">
        <v>179</v>
      </c>
      <c r="E31" s="6" t="s">
        <v>180</v>
      </c>
      <c r="F31" s="3" t="s">
        <v>25</v>
      </c>
      <c r="G31" s="53" t="s">
        <v>181</v>
      </c>
      <c r="H31" s="3" t="s">
        <v>155</v>
      </c>
      <c r="I31" s="9">
        <v>45733</v>
      </c>
      <c r="J31" s="9">
        <v>45736.5</v>
      </c>
      <c r="K31" s="9" t="s">
        <v>156</v>
      </c>
      <c r="L31" s="9" t="s">
        <v>29</v>
      </c>
      <c r="M31" s="39">
        <v>2954.98</v>
      </c>
      <c r="N31" s="39" t="s">
        <v>42</v>
      </c>
      <c r="O31" s="39" t="s">
        <v>31</v>
      </c>
      <c r="P31" s="26">
        <v>2954.98</v>
      </c>
      <c r="Q31" s="28">
        <v>438</v>
      </c>
      <c r="R31" s="5">
        <v>3.5</v>
      </c>
      <c r="S31" s="33">
        <f t="shared" si="0"/>
        <v>1533</v>
      </c>
      <c r="T31" s="34">
        <f>IFERROR(IF(Tabela13[[#This Row],[Total Pass. Aéreas]]+Tabela13[[#This Row],[valor_total_diárias]]=0,0,Tabela13[[#This Row],[Total Pass. Aéreas]]+Tabela13[[#This Row],[valor_total_diárias]]),0)</f>
        <v>4487.9799999999996</v>
      </c>
      <c r="U31" s="3" t="s">
        <v>33</v>
      </c>
      <c r="V31" s="16" t="s">
        <v>182</v>
      </c>
      <c r="W31" s="7"/>
    </row>
    <row r="32" spans="2:23" s="12" customFormat="1" ht="15.95" customHeight="1" x14ac:dyDescent="0.25">
      <c r="B32" s="2">
        <f t="shared" si="1"/>
        <v>31</v>
      </c>
      <c r="C32" s="2" t="s">
        <v>178</v>
      </c>
      <c r="D32" s="3" t="s">
        <v>183</v>
      </c>
      <c r="E32" s="6" t="s">
        <v>184</v>
      </c>
      <c r="F32" s="3" t="s">
        <v>25</v>
      </c>
      <c r="G32" s="51" t="s">
        <v>181</v>
      </c>
      <c r="H32" s="3" t="s">
        <v>48</v>
      </c>
      <c r="I32" s="9">
        <v>45726</v>
      </c>
      <c r="J32" s="9">
        <v>45726</v>
      </c>
      <c r="K32" s="9" t="s">
        <v>49</v>
      </c>
      <c r="L32" s="9" t="s">
        <v>57</v>
      </c>
      <c r="M32" s="26">
        <v>0</v>
      </c>
      <c r="N32" s="39" t="s">
        <v>58</v>
      </c>
      <c r="O32" s="39" t="s">
        <v>52</v>
      </c>
      <c r="P32" s="26" t="s">
        <v>32</v>
      </c>
      <c r="Q32" s="25">
        <v>345</v>
      </c>
      <c r="R32" s="5">
        <v>0</v>
      </c>
      <c r="S32" s="33">
        <f t="shared" si="0"/>
        <v>0</v>
      </c>
      <c r="T32" s="34">
        <f>IFERROR(IF(Tabela13[[#This Row],[Total Pass. Aéreas]]+Tabela13[[#This Row],[valor_total_diárias]]=0,0,Tabela13[[#This Row],[Total Pass. Aéreas]]+Tabela13[[#This Row],[valor_total_diárias]]),0)</f>
        <v>0</v>
      </c>
      <c r="U32" s="3" t="s">
        <v>33</v>
      </c>
      <c r="V32" s="16" t="s">
        <v>53</v>
      </c>
      <c r="W32" s="7"/>
    </row>
    <row r="33" spans="2:23" s="12" customFormat="1" ht="15.95" customHeight="1" x14ac:dyDescent="0.25">
      <c r="B33" s="2">
        <f t="shared" si="1"/>
        <v>32</v>
      </c>
      <c r="C33" s="2" t="s">
        <v>178</v>
      </c>
      <c r="D33" s="3" t="s">
        <v>185</v>
      </c>
      <c r="E33" s="6" t="s">
        <v>186</v>
      </c>
      <c r="F33" s="3" t="s">
        <v>25</v>
      </c>
      <c r="G33" s="53" t="s">
        <v>181</v>
      </c>
      <c r="H33" s="3" t="s">
        <v>48</v>
      </c>
      <c r="I33" s="9">
        <v>45740</v>
      </c>
      <c r="J33" s="9">
        <v>45740</v>
      </c>
      <c r="K33" s="9" t="s">
        <v>49</v>
      </c>
      <c r="L33" s="9" t="s">
        <v>57</v>
      </c>
      <c r="M33" s="39">
        <v>0</v>
      </c>
      <c r="N33" s="39" t="s">
        <v>58</v>
      </c>
      <c r="O33" s="39" t="s">
        <v>52</v>
      </c>
      <c r="P33" s="26" t="s">
        <v>32</v>
      </c>
      <c r="Q33" s="28">
        <v>438</v>
      </c>
      <c r="R33" s="5">
        <v>0</v>
      </c>
      <c r="S33" s="33">
        <f t="shared" si="0"/>
        <v>0</v>
      </c>
      <c r="T33" s="34">
        <f>IFERROR(IF(Tabela13[[#This Row],[Total Pass. Aéreas]]+Tabela13[[#This Row],[valor_total_diárias]]=0,0,Tabela13[[#This Row],[Total Pass. Aéreas]]+Tabela13[[#This Row],[valor_total_diárias]]),0)</f>
        <v>0</v>
      </c>
      <c r="U33" s="3" t="s">
        <v>33</v>
      </c>
      <c r="V33" s="16" t="s">
        <v>53</v>
      </c>
      <c r="W33" s="7"/>
    </row>
    <row r="34" spans="2:23" s="12" customFormat="1" ht="15.95" customHeight="1" x14ac:dyDescent="0.25">
      <c r="B34" s="2">
        <f t="shared" si="1"/>
        <v>33</v>
      </c>
      <c r="C34" s="2" t="s">
        <v>178</v>
      </c>
      <c r="D34" s="3" t="s">
        <v>187</v>
      </c>
      <c r="E34" s="6" t="s">
        <v>188</v>
      </c>
      <c r="F34" s="3" t="s">
        <v>25</v>
      </c>
      <c r="G34" s="51" t="s">
        <v>181</v>
      </c>
      <c r="H34" s="3" t="s">
        <v>98</v>
      </c>
      <c r="I34" s="9">
        <v>45741</v>
      </c>
      <c r="J34" s="9">
        <v>45741.5</v>
      </c>
      <c r="K34" s="9" t="s">
        <v>99</v>
      </c>
      <c r="L34" s="9" t="s">
        <v>29</v>
      </c>
      <c r="M34" s="26">
        <v>0</v>
      </c>
      <c r="N34" s="39" t="s">
        <v>42</v>
      </c>
      <c r="O34" s="39" t="s">
        <v>31</v>
      </c>
      <c r="P34" s="26" t="s">
        <v>32</v>
      </c>
      <c r="Q34" s="25">
        <v>345</v>
      </c>
      <c r="R34" s="5">
        <v>0.5</v>
      </c>
      <c r="S34" s="33">
        <f t="shared" ref="S34:S65" si="2">IFERROR(IF(R34=0,0,Q34*R34),0)</f>
        <v>172.5</v>
      </c>
      <c r="T34" s="34">
        <f>IFERROR(IF(Tabela13[[#This Row],[Total Pass. Aéreas]]+Tabela13[[#This Row],[valor_total_diárias]]=0,0,Tabela13[[#This Row],[Total Pass. Aéreas]]+Tabela13[[#This Row],[valor_total_diárias]]),0)</f>
        <v>172.5</v>
      </c>
      <c r="U34" s="3" t="s">
        <v>33</v>
      </c>
      <c r="V34" s="16" t="s">
        <v>34</v>
      </c>
      <c r="W34" s="7"/>
    </row>
    <row r="35" spans="2:23" s="12" customFormat="1" ht="15.95" customHeight="1" x14ac:dyDescent="0.25">
      <c r="B35" s="2">
        <f t="shared" si="1"/>
        <v>34</v>
      </c>
      <c r="C35" s="2" t="s">
        <v>178</v>
      </c>
      <c r="D35" s="3" t="s">
        <v>189</v>
      </c>
      <c r="E35" s="6" t="s">
        <v>190</v>
      </c>
      <c r="F35" s="3" t="s">
        <v>25</v>
      </c>
      <c r="G35" s="53" t="s">
        <v>181</v>
      </c>
      <c r="H35" s="3" t="s">
        <v>48</v>
      </c>
      <c r="I35" s="9">
        <v>45734</v>
      </c>
      <c r="J35" s="9">
        <v>45734</v>
      </c>
      <c r="K35" s="4" t="s">
        <v>49</v>
      </c>
      <c r="L35" s="4" t="s">
        <v>50</v>
      </c>
      <c r="M35" s="24">
        <v>0</v>
      </c>
      <c r="N35" s="55" t="s">
        <v>51</v>
      </c>
      <c r="O35" s="55" t="s">
        <v>52</v>
      </c>
      <c r="P35" s="24" t="s">
        <v>32</v>
      </c>
      <c r="Q35" s="25">
        <v>345</v>
      </c>
      <c r="R35" s="5">
        <v>0</v>
      </c>
      <c r="S35" s="33">
        <f t="shared" si="2"/>
        <v>0</v>
      </c>
      <c r="T35" s="34">
        <f>IFERROR(IF(Tabela13[[#This Row],[Total Pass. Aéreas]]+Tabela13[[#This Row],[valor_total_diárias]]=0,0,Tabela13[[#This Row],[Total Pass. Aéreas]]+Tabela13[[#This Row],[valor_total_diárias]]),0)</f>
        <v>0</v>
      </c>
      <c r="U35" s="3" t="s">
        <v>33</v>
      </c>
      <c r="V35" s="16" t="s">
        <v>53</v>
      </c>
      <c r="W35" s="7"/>
    </row>
    <row r="36" spans="2:23" s="12" customFormat="1" ht="15.95" customHeight="1" x14ac:dyDescent="0.25">
      <c r="B36" s="2">
        <f t="shared" si="1"/>
        <v>35</v>
      </c>
      <c r="C36" s="2" t="s">
        <v>178</v>
      </c>
      <c r="D36" s="3" t="s">
        <v>191</v>
      </c>
      <c r="E36" s="6" t="s">
        <v>192</v>
      </c>
      <c r="F36" s="3" t="s">
        <v>25</v>
      </c>
      <c r="G36" s="51" t="s">
        <v>181</v>
      </c>
      <c r="H36" s="3" t="s">
        <v>48</v>
      </c>
      <c r="I36" s="9">
        <v>45725</v>
      </c>
      <c r="J36" s="9">
        <v>45737.5</v>
      </c>
      <c r="K36" s="9" t="s">
        <v>49</v>
      </c>
      <c r="L36" s="9" t="s">
        <v>57</v>
      </c>
      <c r="M36" s="26">
        <v>0</v>
      </c>
      <c r="N36" s="39" t="s">
        <v>58</v>
      </c>
      <c r="O36" s="39" t="s">
        <v>52</v>
      </c>
      <c r="P36" s="26" t="s">
        <v>32</v>
      </c>
      <c r="Q36" s="25">
        <v>345</v>
      </c>
      <c r="R36" s="5">
        <v>12.5</v>
      </c>
      <c r="S36" s="33">
        <f t="shared" si="2"/>
        <v>4312.5</v>
      </c>
      <c r="T36" s="34">
        <f>IFERROR(IF(Tabela13[[#This Row],[Total Pass. Aéreas]]+Tabela13[[#This Row],[valor_total_diárias]]=0,0,Tabela13[[#This Row],[Total Pass. Aéreas]]+Tabela13[[#This Row],[valor_total_diárias]]),0)</f>
        <v>4312.5</v>
      </c>
      <c r="U36" s="3" t="s">
        <v>170</v>
      </c>
      <c r="V36" s="16" t="s">
        <v>193</v>
      </c>
      <c r="W36" s="7"/>
    </row>
    <row r="37" spans="2:23" s="12" customFormat="1" ht="15.95" customHeight="1" x14ac:dyDescent="0.25">
      <c r="B37" s="2">
        <f t="shared" si="1"/>
        <v>36</v>
      </c>
      <c r="C37" s="2" t="s">
        <v>178</v>
      </c>
      <c r="D37" s="3" t="s">
        <v>194</v>
      </c>
      <c r="E37" s="6" t="s">
        <v>195</v>
      </c>
      <c r="F37" s="3" t="s">
        <v>78</v>
      </c>
      <c r="G37" s="53" t="s">
        <v>181</v>
      </c>
      <c r="H37" s="3" t="s">
        <v>48</v>
      </c>
      <c r="I37" s="9">
        <v>45730</v>
      </c>
      <c r="J37" s="9">
        <v>45730.5</v>
      </c>
      <c r="K37" s="9" t="s">
        <v>49</v>
      </c>
      <c r="L37" s="9" t="s">
        <v>81</v>
      </c>
      <c r="M37" s="26">
        <v>0</v>
      </c>
      <c r="N37" s="39" t="s">
        <v>82</v>
      </c>
      <c r="O37" s="39" t="s">
        <v>52</v>
      </c>
      <c r="P37" s="26" t="s">
        <v>32</v>
      </c>
      <c r="Q37" s="25">
        <v>345</v>
      </c>
      <c r="R37" s="5">
        <v>0.5</v>
      </c>
      <c r="S37" s="33">
        <f t="shared" si="2"/>
        <v>172.5</v>
      </c>
      <c r="T37" s="34">
        <f>IFERROR(IF(Tabela13[[#This Row],[Total Pass. Aéreas]]+Tabela13[[#This Row],[valor_total_diárias]]=0,0,Tabela13[[#This Row],[Total Pass. Aéreas]]+Tabela13[[#This Row],[valor_total_diárias]]),0)</f>
        <v>172.5</v>
      </c>
      <c r="U37" s="3" t="s">
        <v>33</v>
      </c>
      <c r="V37" s="16" t="s">
        <v>196</v>
      </c>
      <c r="W37" s="7"/>
    </row>
    <row r="38" spans="2:23" s="12" customFormat="1" ht="15.95" customHeight="1" x14ac:dyDescent="0.25">
      <c r="B38" s="2">
        <f t="shared" si="1"/>
        <v>37</v>
      </c>
      <c r="C38" s="2" t="s">
        <v>178</v>
      </c>
      <c r="D38" s="3" t="s">
        <v>197</v>
      </c>
      <c r="E38" s="6" t="s">
        <v>198</v>
      </c>
      <c r="F38" s="3" t="s">
        <v>78</v>
      </c>
      <c r="G38" s="51" t="s">
        <v>181</v>
      </c>
      <c r="H38" s="3" t="s">
        <v>199</v>
      </c>
      <c r="I38" s="9">
        <v>45739</v>
      </c>
      <c r="J38" s="9">
        <v>45745.5</v>
      </c>
      <c r="K38" s="9" t="s">
        <v>200</v>
      </c>
      <c r="L38" s="9" t="s">
        <v>81</v>
      </c>
      <c r="M38" s="39">
        <v>0</v>
      </c>
      <c r="N38" s="39" t="s">
        <v>82</v>
      </c>
      <c r="O38" s="39" t="s">
        <v>52</v>
      </c>
      <c r="P38" s="26" t="s">
        <v>32</v>
      </c>
      <c r="Q38" s="28">
        <v>311</v>
      </c>
      <c r="R38" s="5">
        <v>6.5</v>
      </c>
      <c r="S38" s="33">
        <f t="shared" si="2"/>
        <v>2021.5</v>
      </c>
      <c r="T38" s="34">
        <f>IFERROR(IF(Tabela13[[#This Row],[Total Pass. Aéreas]]+Tabela13[[#This Row],[valor_total_diárias]]=0,0,Tabela13[[#This Row],[Total Pass. Aéreas]]+Tabela13[[#This Row],[valor_total_diárias]]),0)</f>
        <v>2021.5</v>
      </c>
      <c r="U38" s="3" t="s">
        <v>33</v>
      </c>
      <c r="V38" s="16" t="s">
        <v>201</v>
      </c>
      <c r="W38" s="7"/>
    </row>
    <row r="39" spans="2:23" s="12" customFormat="1" ht="15.95" customHeight="1" x14ac:dyDescent="0.25">
      <c r="B39" s="2">
        <f t="shared" si="1"/>
        <v>38</v>
      </c>
      <c r="C39" s="2" t="s">
        <v>178</v>
      </c>
      <c r="D39" s="3" t="s">
        <v>202</v>
      </c>
      <c r="E39" s="6" t="s">
        <v>203</v>
      </c>
      <c r="F39" s="3" t="s">
        <v>78</v>
      </c>
      <c r="G39" s="53" t="s">
        <v>181</v>
      </c>
      <c r="H39" s="3" t="s">
        <v>204</v>
      </c>
      <c r="I39" s="9">
        <v>45736</v>
      </c>
      <c r="J39" s="9">
        <v>45736.5</v>
      </c>
      <c r="K39" s="9" t="s">
        <v>97</v>
      </c>
      <c r="L39" s="9" t="s">
        <v>81</v>
      </c>
      <c r="M39" s="26">
        <v>0</v>
      </c>
      <c r="N39" s="39" t="s">
        <v>82</v>
      </c>
      <c r="O39" s="39" t="s">
        <v>52</v>
      </c>
      <c r="P39" s="26" t="s">
        <v>32</v>
      </c>
      <c r="Q39" s="25">
        <v>311</v>
      </c>
      <c r="R39" s="5">
        <v>0.5</v>
      </c>
      <c r="S39" s="33">
        <f t="shared" si="2"/>
        <v>155.5</v>
      </c>
      <c r="T39" s="34">
        <f>IFERROR(IF(Tabela13[[#This Row],[Total Pass. Aéreas]]+Tabela13[[#This Row],[valor_total_diárias]]=0,0,Tabela13[[#This Row],[Total Pass. Aéreas]]+Tabela13[[#This Row],[valor_total_diárias]]),0)</f>
        <v>155.5</v>
      </c>
      <c r="U39" s="3" t="s">
        <v>33</v>
      </c>
      <c r="V39" s="16" t="s">
        <v>205</v>
      </c>
      <c r="W39" s="7"/>
    </row>
    <row r="40" spans="2:23" s="12" customFormat="1" ht="15.95" customHeight="1" x14ac:dyDescent="0.25">
      <c r="B40" s="2">
        <f t="shared" si="1"/>
        <v>39</v>
      </c>
      <c r="C40" s="2" t="s">
        <v>206</v>
      </c>
      <c r="D40" s="3" t="s">
        <v>207</v>
      </c>
      <c r="E40" s="6" t="s">
        <v>208</v>
      </c>
      <c r="F40" s="3" t="s">
        <v>25</v>
      </c>
      <c r="G40" s="52" t="s">
        <v>115</v>
      </c>
      <c r="H40" s="3" t="s">
        <v>168</v>
      </c>
      <c r="I40" s="9">
        <v>45732</v>
      </c>
      <c r="J40" s="9">
        <v>45751.5</v>
      </c>
      <c r="K40" s="9" t="s">
        <v>169</v>
      </c>
      <c r="L40" s="9" t="s">
        <v>209</v>
      </c>
      <c r="M40" s="39">
        <v>1257.32</v>
      </c>
      <c r="N40" s="39" t="s">
        <v>58</v>
      </c>
      <c r="O40" s="39" t="s">
        <v>52</v>
      </c>
      <c r="P40" s="26" t="s">
        <v>32</v>
      </c>
      <c r="Q40" s="28">
        <v>345</v>
      </c>
      <c r="R40" s="5">
        <v>19.5</v>
      </c>
      <c r="S40" s="33">
        <f t="shared" si="2"/>
        <v>6727.5</v>
      </c>
      <c r="T40" s="34">
        <f>IFERROR(IF(Tabela13[[#This Row],[Total Pass. Aéreas]]+Tabela13[[#This Row],[valor_total_diárias]]=0,0,Tabela13[[#This Row],[Total Pass. Aéreas]]+Tabela13[[#This Row],[valor_total_diárias]]),0)</f>
        <v>7984.82</v>
      </c>
      <c r="U40" s="3" t="s">
        <v>170</v>
      </c>
      <c r="V40" s="16" t="s">
        <v>210</v>
      </c>
      <c r="W40" s="7"/>
    </row>
    <row r="41" spans="2:23" s="12" customFormat="1" ht="15.95" customHeight="1" x14ac:dyDescent="0.25">
      <c r="B41" s="2">
        <f t="shared" si="1"/>
        <v>40</v>
      </c>
      <c r="C41" s="2" t="s">
        <v>206</v>
      </c>
      <c r="D41" s="3" t="s">
        <v>211</v>
      </c>
      <c r="E41" s="6" t="s">
        <v>212</v>
      </c>
      <c r="F41" s="3" t="s">
        <v>25</v>
      </c>
      <c r="G41" s="52" t="s">
        <v>115</v>
      </c>
      <c r="H41" s="3" t="s">
        <v>213</v>
      </c>
      <c r="I41" s="9">
        <v>45742</v>
      </c>
      <c r="J41" s="9">
        <v>45742.5</v>
      </c>
      <c r="K41" s="9" t="s">
        <v>214</v>
      </c>
      <c r="L41" s="9" t="s">
        <v>29</v>
      </c>
      <c r="M41" s="26">
        <v>0</v>
      </c>
      <c r="N41" s="39" t="s">
        <v>42</v>
      </c>
      <c r="O41" s="39" t="s">
        <v>31</v>
      </c>
      <c r="P41" s="26" t="s">
        <v>32</v>
      </c>
      <c r="Q41" s="25">
        <v>345</v>
      </c>
      <c r="R41" s="5">
        <v>0.5</v>
      </c>
      <c r="S41" s="33">
        <f t="shared" si="2"/>
        <v>172.5</v>
      </c>
      <c r="T41" s="34">
        <f>IFERROR(IF(Tabela13[[#This Row],[Total Pass. Aéreas]]+Tabela13[[#This Row],[valor_total_diárias]]=0,0,Tabela13[[#This Row],[Total Pass. Aéreas]]+Tabela13[[#This Row],[valor_total_diárias]]),0)</f>
        <v>172.5</v>
      </c>
      <c r="U41" s="3" t="s">
        <v>33</v>
      </c>
      <c r="V41" s="16" t="s">
        <v>34</v>
      </c>
      <c r="W41" s="7"/>
    </row>
    <row r="42" spans="2:23" s="12" customFormat="1" ht="15.95" customHeight="1" x14ac:dyDescent="0.25">
      <c r="B42" s="2">
        <f t="shared" si="1"/>
        <v>41</v>
      </c>
      <c r="C42" s="2" t="s">
        <v>206</v>
      </c>
      <c r="D42" s="3" t="s">
        <v>215</v>
      </c>
      <c r="E42" s="6" t="s">
        <v>216</v>
      </c>
      <c r="F42" s="3" t="s">
        <v>25</v>
      </c>
      <c r="G42" s="52" t="s">
        <v>115</v>
      </c>
      <c r="H42" s="3" t="s">
        <v>213</v>
      </c>
      <c r="I42" s="9">
        <v>45743</v>
      </c>
      <c r="J42" s="9">
        <v>45743.5</v>
      </c>
      <c r="K42" s="9" t="s">
        <v>214</v>
      </c>
      <c r="L42" s="9" t="s">
        <v>29</v>
      </c>
      <c r="M42" s="39">
        <v>0</v>
      </c>
      <c r="N42" s="39" t="s">
        <v>42</v>
      </c>
      <c r="O42" s="39" t="s">
        <v>31</v>
      </c>
      <c r="P42" s="26" t="s">
        <v>32</v>
      </c>
      <c r="Q42" s="28">
        <v>345</v>
      </c>
      <c r="R42" s="5">
        <v>0.5</v>
      </c>
      <c r="S42" s="33">
        <f t="shared" si="2"/>
        <v>172.5</v>
      </c>
      <c r="T42" s="34">
        <f>IFERROR(IF(Tabela13[[#This Row],[Total Pass. Aéreas]]+Tabela13[[#This Row],[valor_total_diárias]]=0,0,Tabela13[[#This Row],[Total Pass. Aéreas]]+Tabela13[[#This Row],[valor_total_diárias]]),0)</f>
        <v>172.5</v>
      </c>
      <c r="U42" s="3" t="s">
        <v>33</v>
      </c>
      <c r="V42" s="16" t="s">
        <v>34</v>
      </c>
      <c r="W42" s="7"/>
    </row>
    <row r="43" spans="2:23" s="12" customFormat="1" ht="15.95" customHeight="1" x14ac:dyDescent="0.25">
      <c r="B43" s="2">
        <f t="shared" si="1"/>
        <v>42</v>
      </c>
      <c r="C43" s="2" t="s">
        <v>217</v>
      </c>
      <c r="D43" s="3" t="s">
        <v>218</v>
      </c>
      <c r="E43" s="6" t="s">
        <v>219</v>
      </c>
      <c r="F43" s="3" t="s">
        <v>25</v>
      </c>
      <c r="G43" s="53" t="s">
        <v>161</v>
      </c>
      <c r="H43" s="3" t="s">
        <v>168</v>
      </c>
      <c r="I43" s="9">
        <v>45725</v>
      </c>
      <c r="J43" s="9">
        <v>45737.5</v>
      </c>
      <c r="K43" s="9" t="s">
        <v>169</v>
      </c>
      <c r="L43" s="9" t="s">
        <v>57</v>
      </c>
      <c r="M43" s="39">
        <v>0</v>
      </c>
      <c r="N43" s="39" t="s">
        <v>58</v>
      </c>
      <c r="O43" s="39" t="s">
        <v>31</v>
      </c>
      <c r="P43" s="26" t="s">
        <v>32</v>
      </c>
      <c r="Q43" s="28">
        <v>345</v>
      </c>
      <c r="R43" s="5">
        <v>12.5</v>
      </c>
      <c r="S43" s="33">
        <f t="shared" si="2"/>
        <v>4312.5</v>
      </c>
      <c r="T43" s="34">
        <f>IFERROR(IF(Tabela13[[#This Row],[Total Pass. Aéreas]]+Tabela13[[#This Row],[valor_total_diárias]]=0,0,Tabela13[[#This Row],[Total Pass. Aéreas]]+Tabela13[[#This Row],[valor_total_diárias]]),0)</f>
        <v>4312.5</v>
      </c>
      <c r="U43" s="3" t="s">
        <v>170</v>
      </c>
      <c r="V43" s="16" t="s">
        <v>220</v>
      </c>
      <c r="W43" s="7"/>
    </row>
    <row r="44" spans="2:23" s="12" customFormat="1" ht="15.95" customHeight="1" x14ac:dyDescent="0.25">
      <c r="B44" s="2">
        <f t="shared" si="1"/>
        <v>43</v>
      </c>
      <c r="C44" s="2" t="s">
        <v>217</v>
      </c>
      <c r="D44" s="3" t="s">
        <v>221</v>
      </c>
      <c r="E44" s="6" t="s">
        <v>222</v>
      </c>
      <c r="F44" s="3" t="s">
        <v>25</v>
      </c>
      <c r="G44" s="51" t="s">
        <v>161</v>
      </c>
      <c r="H44" s="3" t="s">
        <v>98</v>
      </c>
      <c r="I44" s="9">
        <v>45726</v>
      </c>
      <c r="J44" s="9">
        <v>45727.5</v>
      </c>
      <c r="K44" s="9" t="s">
        <v>99</v>
      </c>
      <c r="L44" s="9" t="s">
        <v>50</v>
      </c>
      <c r="M44" s="39">
        <v>0</v>
      </c>
      <c r="N44" s="39" t="s">
        <v>51</v>
      </c>
      <c r="O44" s="39" t="s">
        <v>52</v>
      </c>
      <c r="P44" s="26" t="s">
        <v>32</v>
      </c>
      <c r="Q44" s="28">
        <v>345</v>
      </c>
      <c r="R44" s="5">
        <v>1.5</v>
      </c>
      <c r="S44" s="33">
        <f t="shared" si="2"/>
        <v>517.5</v>
      </c>
      <c r="T44" s="34">
        <f>IFERROR(IF(Tabela13[[#This Row],[Total Pass. Aéreas]]+Tabela13[[#This Row],[valor_total_diárias]]=0,0,Tabela13[[#This Row],[Total Pass. Aéreas]]+Tabela13[[#This Row],[valor_total_diárias]]),0)</f>
        <v>517.5</v>
      </c>
      <c r="U44" s="3" t="s">
        <v>33</v>
      </c>
      <c r="V44" s="16" t="s">
        <v>53</v>
      </c>
      <c r="W44" s="7"/>
    </row>
    <row r="45" spans="2:23" s="11" customFormat="1" ht="15.95" customHeight="1" x14ac:dyDescent="0.25">
      <c r="B45" s="2">
        <f t="shared" si="1"/>
        <v>44</v>
      </c>
      <c r="C45" s="2" t="s">
        <v>217</v>
      </c>
      <c r="D45" s="3" t="s">
        <v>223</v>
      </c>
      <c r="E45" s="6" t="s">
        <v>224</v>
      </c>
      <c r="F45" s="3" t="s">
        <v>25</v>
      </c>
      <c r="G45" s="53" t="s">
        <v>161</v>
      </c>
      <c r="H45" s="3" t="s">
        <v>168</v>
      </c>
      <c r="I45" s="9">
        <v>45732</v>
      </c>
      <c r="J45" s="9">
        <v>45751.5</v>
      </c>
      <c r="K45" s="9" t="s">
        <v>169</v>
      </c>
      <c r="L45" s="9" t="s">
        <v>57</v>
      </c>
      <c r="M45" s="39">
        <v>0</v>
      </c>
      <c r="N45" s="39" t="s">
        <v>58</v>
      </c>
      <c r="O45" s="39" t="s">
        <v>52</v>
      </c>
      <c r="P45" s="26" t="s">
        <v>32</v>
      </c>
      <c r="Q45" s="28">
        <v>345</v>
      </c>
      <c r="R45" s="5">
        <v>19.5</v>
      </c>
      <c r="S45" s="33">
        <f t="shared" si="2"/>
        <v>6727.5</v>
      </c>
      <c r="T45" s="34">
        <f>IFERROR(IF(Tabela13[[#This Row],[Total Pass. Aéreas]]+Tabela13[[#This Row],[valor_total_diárias]]=0,0,Tabela13[[#This Row],[Total Pass. Aéreas]]+Tabela13[[#This Row],[valor_total_diárias]]),0)</f>
        <v>6727.5</v>
      </c>
      <c r="U45" s="3" t="s">
        <v>170</v>
      </c>
      <c r="V45" s="16" t="s">
        <v>210</v>
      </c>
      <c r="W45" s="7"/>
    </row>
    <row r="46" spans="2:23" s="12" customFormat="1" ht="15.95" customHeight="1" x14ac:dyDescent="0.25">
      <c r="B46" s="2">
        <f t="shared" si="1"/>
        <v>45</v>
      </c>
      <c r="C46" s="2" t="s">
        <v>217</v>
      </c>
      <c r="D46" s="3" t="s">
        <v>225</v>
      </c>
      <c r="E46" s="6" t="s">
        <v>226</v>
      </c>
      <c r="F46" s="3" t="s">
        <v>25</v>
      </c>
      <c r="G46" s="51" t="s">
        <v>161</v>
      </c>
      <c r="H46" s="3" t="s">
        <v>168</v>
      </c>
      <c r="I46" s="9">
        <v>45732</v>
      </c>
      <c r="J46" s="9">
        <v>45751.5</v>
      </c>
      <c r="K46" s="4" t="s">
        <v>169</v>
      </c>
      <c r="L46" s="4" t="s">
        <v>50</v>
      </c>
      <c r="M46" s="24">
        <v>0</v>
      </c>
      <c r="N46" s="55" t="s">
        <v>51</v>
      </c>
      <c r="O46" s="55" t="s">
        <v>52</v>
      </c>
      <c r="P46" s="24" t="s">
        <v>32</v>
      </c>
      <c r="Q46" s="25">
        <v>345</v>
      </c>
      <c r="R46" s="5">
        <v>19.5</v>
      </c>
      <c r="S46" s="33">
        <f t="shared" si="2"/>
        <v>6727.5</v>
      </c>
      <c r="T46" s="34">
        <f>IFERROR(IF(Tabela13[[#This Row],[Total Pass. Aéreas]]+Tabela13[[#This Row],[valor_total_diárias]]=0,0,Tabela13[[#This Row],[Total Pass. Aéreas]]+Tabela13[[#This Row],[valor_total_diárias]]),0)</f>
        <v>6727.5</v>
      </c>
      <c r="U46" s="3" t="s">
        <v>170</v>
      </c>
      <c r="V46" s="16" t="s">
        <v>210</v>
      </c>
      <c r="W46" s="7"/>
    </row>
    <row r="47" spans="2:23" s="12" customFormat="1" ht="15.95" customHeight="1" x14ac:dyDescent="0.25">
      <c r="B47" s="2">
        <f t="shared" si="1"/>
        <v>46</v>
      </c>
      <c r="C47" s="2" t="s">
        <v>217</v>
      </c>
      <c r="D47" s="3" t="s">
        <v>227</v>
      </c>
      <c r="E47" s="6" t="s">
        <v>228</v>
      </c>
      <c r="F47" s="3" t="s">
        <v>25</v>
      </c>
      <c r="G47" s="53" t="s">
        <v>161</v>
      </c>
      <c r="H47" s="3" t="s">
        <v>98</v>
      </c>
      <c r="I47" s="9">
        <v>45742</v>
      </c>
      <c r="J47" s="9">
        <v>45743.5</v>
      </c>
      <c r="K47" s="4" t="s">
        <v>99</v>
      </c>
      <c r="L47" s="4" t="s">
        <v>57</v>
      </c>
      <c r="M47" s="24">
        <v>0</v>
      </c>
      <c r="N47" s="55" t="s">
        <v>58</v>
      </c>
      <c r="O47" s="55" t="s">
        <v>52</v>
      </c>
      <c r="P47" s="24" t="s">
        <v>32</v>
      </c>
      <c r="Q47" s="25">
        <v>345</v>
      </c>
      <c r="R47" s="5">
        <v>1.5</v>
      </c>
      <c r="S47" s="33">
        <f t="shared" si="2"/>
        <v>517.5</v>
      </c>
      <c r="T47" s="34">
        <f>IFERROR(IF(Tabela13[[#This Row],[Total Pass. Aéreas]]+Tabela13[[#This Row],[valor_total_diárias]]=0,0,Tabela13[[#This Row],[Total Pass. Aéreas]]+Tabela13[[#This Row],[valor_total_diárias]]),0)</f>
        <v>517.5</v>
      </c>
      <c r="U47" s="3" t="s">
        <v>33</v>
      </c>
      <c r="V47" s="16" t="s">
        <v>53</v>
      </c>
      <c r="W47" s="7"/>
    </row>
    <row r="48" spans="2:23" s="12" customFormat="1" ht="15.95" customHeight="1" x14ac:dyDescent="0.25">
      <c r="B48" s="2">
        <f t="shared" si="1"/>
        <v>47</v>
      </c>
      <c r="C48" s="2" t="s">
        <v>217</v>
      </c>
      <c r="D48" s="3" t="s">
        <v>229</v>
      </c>
      <c r="E48" s="6" t="s">
        <v>230</v>
      </c>
      <c r="F48" s="3" t="s">
        <v>25</v>
      </c>
      <c r="G48" s="51" t="s">
        <v>161</v>
      </c>
      <c r="H48" s="3" t="s">
        <v>98</v>
      </c>
      <c r="I48" s="9">
        <v>45727</v>
      </c>
      <c r="J48" s="9">
        <v>45729.5</v>
      </c>
      <c r="K48" s="4" t="s">
        <v>99</v>
      </c>
      <c r="L48" s="4" t="s">
        <v>57</v>
      </c>
      <c r="M48" s="24">
        <v>0</v>
      </c>
      <c r="N48" s="55" t="s">
        <v>51</v>
      </c>
      <c r="O48" s="55" t="s">
        <v>52</v>
      </c>
      <c r="P48" s="24" t="s">
        <v>32</v>
      </c>
      <c r="Q48" s="25">
        <v>438</v>
      </c>
      <c r="R48" s="5">
        <v>2.5</v>
      </c>
      <c r="S48" s="33">
        <f t="shared" si="2"/>
        <v>1095</v>
      </c>
      <c r="T48" s="34">
        <f>IFERROR(IF(Tabela13[[#This Row],[Total Pass. Aéreas]]+Tabela13[[#This Row],[valor_total_diárias]]=0,0,Tabela13[[#This Row],[Total Pass. Aéreas]]+Tabela13[[#This Row],[valor_total_diárias]]),0)</f>
        <v>1095</v>
      </c>
      <c r="U48" s="3" t="s">
        <v>33</v>
      </c>
      <c r="V48" s="16" t="s">
        <v>231</v>
      </c>
      <c r="W48" s="7"/>
    </row>
    <row r="49" spans="2:23" s="12" customFormat="1" ht="15.95" customHeight="1" x14ac:dyDescent="0.25">
      <c r="B49" s="2">
        <f t="shared" si="1"/>
        <v>48</v>
      </c>
      <c r="C49" s="2" t="s">
        <v>217</v>
      </c>
      <c r="D49" s="3" t="s">
        <v>232</v>
      </c>
      <c r="E49" s="6" t="s">
        <v>233</v>
      </c>
      <c r="F49" s="3" t="s">
        <v>234</v>
      </c>
      <c r="G49" s="53" t="s">
        <v>161</v>
      </c>
      <c r="H49" s="3" t="s">
        <v>98</v>
      </c>
      <c r="I49" s="9">
        <v>45727</v>
      </c>
      <c r="J49" s="9">
        <v>45729.5</v>
      </c>
      <c r="K49" s="4" t="s">
        <v>99</v>
      </c>
      <c r="L49" s="4" t="s">
        <v>50</v>
      </c>
      <c r="M49" s="24">
        <v>0</v>
      </c>
      <c r="N49" s="55" t="s">
        <v>51</v>
      </c>
      <c r="O49" s="55" t="s">
        <v>52</v>
      </c>
      <c r="P49" s="24" t="s">
        <v>32</v>
      </c>
      <c r="Q49" s="25">
        <v>438</v>
      </c>
      <c r="R49" s="5">
        <v>2.5</v>
      </c>
      <c r="S49" s="33">
        <f t="shared" si="2"/>
        <v>1095</v>
      </c>
      <c r="T49" s="34">
        <f>IFERROR(IF(Tabela13[[#This Row],[Total Pass. Aéreas]]+Tabela13[[#This Row],[valor_total_diárias]]=0,0,Tabela13[[#This Row],[Total Pass. Aéreas]]+Tabela13[[#This Row],[valor_total_diárias]]),0)</f>
        <v>1095</v>
      </c>
      <c r="U49" s="3" t="s">
        <v>33</v>
      </c>
      <c r="V49" s="16" t="s">
        <v>231</v>
      </c>
      <c r="W49" s="7"/>
    </row>
    <row r="50" spans="2:23" s="12" customFormat="1" ht="15.95" customHeight="1" x14ac:dyDescent="0.25">
      <c r="B50" s="2">
        <f t="shared" si="1"/>
        <v>49</v>
      </c>
      <c r="C50" s="2" t="s">
        <v>217</v>
      </c>
      <c r="D50" s="3" t="s">
        <v>235</v>
      </c>
      <c r="E50" s="6" t="s">
        <v>236</v>
      </c>
      <c r="F50" s="3" t="s">
        <v>234</v>
      </c>
      <c r="G50" s="51" t="s">
        <v>161</v>
      </c>
      <c r="H50" s="3" t="s">
        <v>98</v>
      </c>
      <c r="I50" s="9">
        <v>45727</v>
      </c>
      <c r="J50" s="9">
        <v>45729.5</v>
      </c>
      <c r="K50" s="9" t="s">
        <v>99</v>
      </c>
      <c r="L50" s="9" t="s">
        <v>50</v>
      </c>
      <c r="M50" s="26">
        <v>0</v>
      </c>
      <c r="N50" s="39" t="s">
        <v>51</v>
      </c>
      <c r="O50" s="39" t="s">
        <v>52</v>
      </c>
      <c r="P50" s="26" t="s">
        <v>32</v>
      </c>
      <c r="Q50" s="25">
        <v>438</v>
      </c>
      <c r="R50" s="5">
        <v>2.5</v>
      </c>
      <c r="S50" s="33">
        <f t="shared" si="2"/>
        <v>1095</v>
      </c>
      <c r="T50" s="34">
        <f>IFERROR(IF(Tabela13[[#This Row],[Total Pass. Aéreas]]+Tabela13[[#This Row],[valor_total_diárias]]=0,0,Tabela13[[#This Row],[Total Pass. Aéreas]]+Tabela13[[#This Row],[valor_total_diárias]]),0)</f>
        <v>1095</v>
      </c>
      <c r="U50" s="3" t="s">
        <v>33</v>
      </c>
      <c r="V50" s="16" t="s">
        <v>231</v>
      </c>
      <c r="W50" s="7"/>
    </row>
    <row r="51" spans="2:23" s="12" customFormat="1" ht="15.95" customHeight="1" x14ac:dyDescent="0.25">
      <c r="B51" s="2">
        <f t="shared" si="1"/>
        <v>50</v>
      </c>
      <c r="C51" s="2" t="s">
        <v>217</v>
      </c>
      <c r="D51" s="3" t="s">
        <v>237</v>
      </c>
      <c r="E51" s="6" t="s">
        <v>238</v>
      </c>
      <c r="F51" s="3" t="s">
        <v>25</v>
      </c>
      <c r="G51" s="53" t="s">
        <v>161</v>
      </c>
      <c r="H51" s="3" t="s">
        <v>168</v>
      </c>
      <c r="I51" s="9">
        <v>45746</v>
      </c>
      <c r="J51" s="9">
        <v>45758.5</v>
      </c>
      <c r="K51" s="9" t="s">
        <v>169</v>
      </c>
      <c r="L51" s="9" t="s">
        <v>57</v>
      </c>
      <c r="M51" s="39">
        <v>0</v>
      </c>
      <c r="N51" s="39" t="s">
        <v>239</v>
      </c>
      <c r="O51" s="39" t="s">
        <v>52</v>
      </c>
      <c r="P51" s="26" t="s">
        <v>32</v>
      </c>
      <c r="Q51" s="28">
        <v>345</v>
      </c>
      <c r="R51" s="5">
        <v>12.5</v>
      </c>
      <c r="S51" s="33">
        <f t="shared" si="2"/>
        <v>4312.5</v>
      </c>
      <c r="T51" s="34">
        <f>IFERROR(IF(Tabela13[[#This Row],[Total Pass. Aéreas]]+Tabela13[[#This Row],[valor_total_diárias]]=0,0,Tabela13[[#This Row],[Total Pass. Aéreas]]+Tabela13[[#This Row],[valor_total_diárias]]),0)</f>
        <v>4312.5</v>
      </c>
      <c r="U51" s="3" t="s">
        <v>170</v>
      </c>
      <c r="V51" s="16" t="s">
        <v>240</v>
      </c>
      <c r="W51" s="7"/>
    </row>
    <row r="52" spans="2:23" s="12" customFormat="1" ht="15.95" customHeight="1" x14ac:dyDescent="0.3">
      <c r="B52" s="2">
        <f t="shared" si="1"/>
        <v>51</v>
      </c>
      <c r="C52" s="2" t="s">
        <v>217</v>
      </c>
      <c r="D52" s="3" t="s">
        <v>241</v>
      </c>
      <c r="E52" s="6" t="s">
        <v>242</v>
      </c>
      <c r="F52" s="3" t="s">
        <v>25</v>
      </c>
      <c r="G52" s="51" t="s">
        <v>161</v>
      </c>
      <c r="H52" s="3" t="s">
        <v>98</v>
      </c>
      <c r="I52" s="9">
        <v>45742</v>
      </c>
      <c r="J52" s="9">
        <v>45743.5</v>
      </c>
      <c r="K52" s="9" t="s">
        <v>99</v>
      </c>
      <c r="L52" s="9" t="s">
        <v>50</v>
      </c>
      <c r="M52" s="26">
        <v>0</v>
      </c>
      <c r="N52" s="39" t="s">
        <v>51</v>
      </c>
      <c r="O52" s="39" t="s">
        <v>52</v>
      </c>
      <c r="P52" s="26" t="s">
        <v>32</v>
      </c>
      <c r="Q52" s="25">
        <v>345</v>
      </c>
      <c r="R52" s="47">
        <v>1.5</v>
      </c>
      <c r="S52" s="33">
        <f t="shared" si="2"/>
        <v>517.5</v>
      </c>
      <c r="T52" s="34">
        <f>IFERROR(IF(Tabela13[[#This Row],[Total Pass. Aéreas]]+Tabela13[[#This Row],[valor_total_diárias]]=0,0,Tabela13[[#This Row],[Total Pass. Aéreas]]+Tabela13[[#This Row],[valor_total_diárias]]),0)</f>
        <v>517.5</v>
      </c>
      <c r="U52" s="3" t="s">
        <v>33</v>
      </c>
      <c r="V52" s="16" t="s">
        <v>53</v>
      </c>
      <c r="W52" s="46"/>
    </row>
    <row r="53" spans="2:23" s="12" customFormat="1" ht="15.95" customHeight="1" x14ac:dyDescent="0.25">
      <c r="B53" s="2">
        <f t="shared" si="1"/>
        <v>52</v>
      </c>
      <c r="C53" s="2" t="s">
        <v>217</v>
      </c>
      <c r="D53" s="3" t="s">
        <v>243</v>
      </c>
      <c r="E53" s="6" t="s">
        <v>244</v>
      </c>
      <c r="F53" s="3" t="s">
        <v>25</v>
      </c>
      <c r="G53" s="53" t="s">
        <v>161</v>
      </c>
      <c r="H53" s="3" t="s">
        <v>98</v>
      </c>
      <c r="I53" s="9">
        <v>45742</v>
      </c>
      <c r="J53" s="9">
        <v>45743.5</v>
      </c>
      <c r="K53" s="9" t="s">
        <v>99</v>
      </c>
      <c r="L53" s="9" t="s">
        <v>50</v>
      </c>
      <c r="M53" s="26">
        <v>0</v>
      </c>
      <c r="N53" s="39" t="s">
        <v>51</v>
      </c>
      <c r="O53" s="39" t="s">
        <v>52</v>
      </c>
      <c r="P53" s="26" t="s">
        <v>32</v>
      </c>
      <c r="Q53" s="25">
        <v>345</v>
      </c>
      <c r="R53" s="5">
        <v>1.5</v>
      </c>
      <c r="S53" s="33">
        <f t="shared" si="2"/>
        <v>517.5</v>
      </c>
      <c r="T53" s="34">
        <f>IFERROR(IF(Tabela13[[#This Row],[Total Pass. Aéreas]]+Tabela13[[#This Row],[valor_total_diárias]]=0,0,Tabela13[[#This Row],[Total Pass. Aéreas]]+Tabela13[[#This Row],[valor_total_diárias]]),0)</f>
        <v>517.5</v>
      </c>
      <c r="U53" s="3" t="s">
        <v>33</v>
      </c>
      <c r="V53" s="16" t="s">
        <v>53</v>
      </c>
      <c r="W53" s="7"/>
    </row>
    <row r="54" spans="2:23" s="12" customFormat="1" ht="15.95" customHeight="1" x14ac:dyDescent="0.25">
      <c r="B54" s="2">
        <f t="shared" si="1"/>
        <v>53</v>
      </c>
      <c r="C54" s="2" t="s">
        <v>217</v>
      </c>
      <c r="D54" s="3" t="s">
        <v>245</v>
      </c>
      <c r="E54" s="6" t="s">
        <v>246</v>
      </c>
      <c r="F54" s="3" t="s">
        <v>25</v>
      </c>
      <c r="G54" s="51" t="s">
        <v>161</v>
      </c>
      <c r="H54" s="3" t="s">
        <v>98</v>
      </c>
      <c r="I54" s="9">
        <v>45747</v>
      </c>
      <c r="J54" s="9">
        <v>45748.5</v>
      </c>
      <c r="K54" s="9" t="s">
        <v>99</v>
      </c>
      <c r="L54" s="9" t="s">
        <v>57</v>
      </c>
      <c r="M54" s="26">
        <v>0</v>
      </c>
      <c r="N54" s="39" t="s">
        <v>58</v>
      </c>
      <c r="O54" s="39" t="s">
        <v>52</v>
      </c>
      <c r="P54" s="26" t="s">
        <v>32</v>
      </c>
      <c r="Q54" s="25">
        <v>345</v>
      </c>
      <c r="R54" s="5">
        <v>1.5</v>
      </c>
      <c r="S54" s="33">
        <f t="shared" si="2"/>
        <v>517.5</v>
      </c>
      <c r="T54" s="34">
        <f>IFERROR(IF(Tabela13[[#This Row],[Total Pass. Aéreas]]+Tabela13[[#This Row],[valor_total_diárias]]=0,0,Tabela13[[#This Row],[Total Pass. Aéreas]]+Tabela13[[#This Row],[valor_total_diárias]]),0)</f>
        <v>517.5</v>
      </c>
      <c r="U54" s="3" t="s">
        <v>33</v>
      </c>
      <c r="V54" s="16" t="s">
        <v>53</v>
      </c>
      <c r="W54" s="7"/>
    </row>
    <row r="55" spans="2:23" s="12" customFormat="1" ht="15.95" customHeight="1" x14ac:dyDescent="0.25">
      <c r="B55" s="2">
        <f t="shared" si="1"/>
        <v>54</v>
      </c>
      <c r="C55" s="2" t="s">
        <v>217</v>
      </c>
      <c r="D55" s="3" t="s">
        <v>232</v>
      </c>
      <c r="E55" s="6" t="s">
        <v>233</v>
      </c>
      <c r="F55" s="3" t="s">
        <v>234</v>
      </c>
      <c r="G55" s="53" t="s">
        <v>161</v>
      </c>
      <c r="H55" s="3" t="s">
        <v>98</v>
      </c>
      <c r="I55" s="9">
        <v>45742</v>
      </c>
      <c r="J55" s="9">
        <v>45743.5</v>
      </c>
      <c r="K55" s="9" t="s">
        <v>99</v>
      </c>
      <c r="L55" s="9" t="s">
        <v>50</v>
      </c>
      <c r="M55" s="26">
        <v>0</v>
      </c>
      <c r="N55" s="39" t="s">
        <v>51</v>
      </c>
      <c r="O55" s="39" t="s">
        <v>52</v>
      </c>
      <c r="P55" s="26" t="s">
        <v>32</v>
      </c>
      <c r="Q55" s="25">
        <v>438</v>
      </c>
      <c r="R55" s="5">
        <v>1.5</v>
      </c>
      <c r="S55" s="33">
        <f t="shared" si="2"/>
        <v>657</v>
      </c>
      <c r="T55" s="34">
        <f>IFERROR(IF(Tabela13[[#This Row],[Total Pass. Aéreas]]+Tabela13[[#This Row],[valor_total_diárias]]=0,0,Tabela13[[#This Row],[Total Pass. Aéreas]]+Tabela13[[#This Row],[valor_total_diárias]]),0)</f>
        <v>657</v>
      </c>
      <c r="U55" s="3" t="s">
        <v>33</v>
      </c>
      <c r="V55" s="16" t="s">
        <v>247</v>
      </c>
      <c r="W55" s="7"/>
    </row>
    <row r="56" spans="2:23" s="12" customFormat="1" ht="15.95" customHeight="1" x14ac:dyDescent="0.25">
      <c r="B56" s="2">
        <f t="shared" si="1"/>
        <v>55</v>
      </c>
      <c r="C56" s="2" t="s">
        <v>217</v>
      </c>
      <c r="D56" s="3" t="s">
        <v>229</v>
      </c>
      <c r="E56" s="6" t="s">
        <v>230</v>
      </c>
      <c r="F56" s="3" t="s">
        <v>25</v>
      </c>
      <c r="G56" s="51" t="s">
        <v>161</v>
      </c>
      <c r="H56" s="3" t="s">
        <v>98</v>
      </c>
      <c r="I56" s="9">
        <v>45746</v>
      </c>
      <c r="J56" s="9">
        <v>45751.5</v>
      </c>
      <c r="K56" s="9" t="s">
        <v>99</v>
      </c>
      <c r="L56" s="9" t="s">
        <v>50</v>
      </c>
      <c r="M56" s="39">
        <v>0</v>
      </c>
      <c r="N56" s="39" t="s">
        <v>51</v>
      </c>
      <c r="O56" s="39" t="s">
        <v>52</v>
      </c>
      <c r="P56" s="26" t="s">
        <v>32</v>
      </c>
      <c r="Q56" s="28">
        <v>438</v>
      </c>
      <c r="R56" s="5">
        <v>5.5</v>
      </c>
      <c r="S56" s="33">
        <f t="shared" si="2"/>
        <v>2409</v>
      </c>
      <c r="T56" s="34">
        <f>IFERROR(IF(Tabela13[[#This Row],[Total Pass. Aéreas]]+Tabela13[[#This Row],[valor_total_diárias]]=0,0,Tabela13[[#This Row],[Total Pass. Aéreas]]+Tabela13[[#This Row],[valor_total_diárias]]),0)</f>
        <v>2409</v>
      </c>
      <c r="U56" s="3" t="s">
        <v>33</v>
      </c>
      <c r="V56" s="16" t="s">
        <v>248</v>
      </c>
      <c r="W56" s="7"/>
    </row>
    <row r="57" spans="2:23" s="12" customFormat="1" ht="15.95" customHeight="1" x14ac:dyDescent="0.25">
      <c r="B57" s="2">
        <f t="shared" si="1"/>
        <v>56</v>
      </c>
      <c r="C57" s="2" t="s">
        <v>217</v>
      </c>
      <c r="D57" s="3" t="s">
        <v>249</v>
      </c>
      <c r="E57" s="6" t="s">
        <v>250</v>
      </c>
      <c r="F57" s="3" t="s">
        <v>25</v>
      </c>
      <c r="G57" s="53" t="s">
        <v>161</v>
      </c>
      <c r="H57" s="3" t="s">
        <v>98</v>
      </c>
      <c r="I57" s="9">
        <v>45746</v>
      </c>
      <c r="J57" s="9">
        <v>45751.5</v>
      </c>
      <c r="K57" s="9" t="s">
        <v>99</v>
      </c>
      <c r="L57" s="9" t="s">
        <v>50</v>
      </c>
      <c r="M57" s="39">
        <v>0</v>
      </c>
      <c r="N57" s="39" t="s">
        <v>51</v>
      </c>
      <c r="O57" s="39" t="s">
        <v>52</v>
      </c>
      <c r="P57" s="26" t="s">
        <v>32</v>
      </c>
      <c r="Q57" s="28">
        <v>438</v>
      </c>
      <c r="R57" s="5">
        <v>5.5</v>
      </c>
      <c r="S57" s="33">
        <f t="shared" si="2"/>
        <v>2409</v>
      </c>
      <c r="T57" s="34">
        <f>IFERROR(IF(Tabela13[[#This Row],[Total Pass. Aéreas]]+Tabela13[[#This Row],[valor_total_diárias]]=0,0,Tabela13[[#This Row],[Total Pass. Aéreas]]+Tabela13[[#This Row],[valor_total_diárias]]),0)</f>
        <v>2409</v>
      </c>
      <c r="U57" s="3" t="s">
        <v>33</v>
      </c>
      <c r="V57" s="16" t="s">
        <v>248</v>
      </c>
      <c r="W57" s="7"/>
    </row>
    <row r="58" spans="2:23" s="12" customFormat="1" ht="15.95" customHeight="1" x14ac:dyDescent="0.25">
      <c r="B58" s="2">
        <f t="shared" si="1"/>
        <v>57</v>
      </c>
      <c r="C58" s="2" t="s">
        <v>251</v>
      </c>
      <c r="D58" s="3" t="s">
        <v>252</v>
      </c>
      <c r="E58" s="6" t="s">
        <v>253</v>
      </c>
      <c r="F58" s="3" t="s">
        <v>56</v>
      </c>
      <c r="G58" s="51" t="s">
        <v>254</v>
      </c>
      <c r="H58" s="3" t="s">
        <v>48</v>
      </c>
      <c r="I58" s="9">
        <v>45747</v>
      </c>
      <c r="J58" s="9">
        <v>45748.5</v>
      </c>
      <c r="K58" s="9" t="s">
        <v>49</v>
      </c>
      <c r="L58" s="9" t="s">
        <v>29</v>
      </c>
      <c r="M58" s="26">
        <v>2261.15</v>
      </c>
      <c r="N58" s="39" t="s">
        <v>42</v>
      </c>
      <c r="O58" s="39" t="s">
        <v>52</v>
      </c>
      <c r="P58" s="26" t="s">
        <v>32</v>
      </c>
      <c r="Q58" s="25">
        <v>345</v>
      </c>
      <c r="R58" s="5">
        <v>1.5</v>
      </c>
      <c r="S58" s="33">
        <f t="shared" si="2"/>
        <v>517.5</v>
      </c>
      <c r="T58" s="34">
        <f>IFERROR(IF(Tabela13[[#This Row],[Total Pass. Aéreas]]+Tabela13[[#This Row],[valor_total_diárias]]=0,0,Tabela13[[#This Row],[Total Pass. Aéreas]]+Tabela13[[#This Row],[valor_total_diárias]]),0)</f>
        <v>2778.65</v>
      </c>
      <c r="U58" s="3" t="s">
        <v>33</v>
      </c>
      <c r="V58" s="16" t="s">
        <v>255</v>
      </c>
      <c r="W58" s="7"/>
    </row>
    <row r="59" spans="2:23" s="12" customFormat="1" ht="15.95" customHeight="1" x14ac:dyDescent="0.25">
      <c r="B59" s="2">
        <f t="shared" si="1"/>
        <v>58</v>
      </c>
      <c r="C59" s="2" t="s">
        <v>256</v>
      </c>
      <c r="D59" s="3" t="s">
        <v>257</v>
      </c>
      <c r="E59" s="6" t="s">
        <v>258</v>
      </c>
      <c r="F59" s="3" t="s">
        <v>25</v>
      </c>
      <c r="G59" s="53" t="s">
        <v>41</v>
      </c>
      <c r="H59" s="3" t="s">
        <v>40</v>
      </c>
      <c r="I59" s="9">
        <v>45728</v>
      </c>
      <c r="J59" s="49">
        <v>45729</v>
      </c>
      <c r="K59" s="4" t="s">
        <v>65</v>
      </c>
      <c r="L59" s="9" t="s">
        <v>29</v>
      </c>
      <c r="M59" s="27">
        <v>0</v>
      </c>
      <c r="N59" s="56" t="s">
        <v>42</v>
      </c>
      <c r="O59" s="56" t="s">
        <v>259</v>
      </c>
      <c r="P59" s="27" t="s">
        <v>32</v>
      </c>
      <c r="Q59" s="25">
        <v>345</v>
      </c>
      <c r="R59" s="5">
        <v>0.5</v>
      </c>
      <c r="S59" s="33">
        <f t="shared" si="2"/>
        <v>172.5</v>
      </c>
      <c r="T59" s="34">
        <f>IFERROR(IF(Tabela13[[#This Row],[Total Pass. Aéreas]]+Tabela13[[#This Row],[valor_total_diárias]]=0,0,Tabela13[[#This Row],[Total Pass. Aéreas]]+Tabela13[[#This Row],[valor_total_diárias]]),0)</f>
        <v>172.5</v>
      </c>
      <c r="U59" s="3" t="s">
        <v>33</v>
      </c>
      <c r="V59" s="16" t="s">
        <v>34</v>
      </c>
      <c r="W59" s="50" t="s">
        <v>260</v>
      </c>
    </row>
    <row r="60" spans="2:23" s="12" customFormat="1" ht="15.95" customHeight="1" x14ac:dyDescent="0.25">
      <c r="B60" s="2">
        <f t="shared" si="1"/>
        <v>59</v>
      </c>
      <c r="C60" s="2" t="s">
        <v>261</v>
      </c>
      <c r="D60" s="3" t="s">
        <v>262</v>
      </c>
      <c r="E60" s="6" t="s">
        <v>263</v>
      </c>
      <c r="F60" s="3" t="s">
        <v>56</v>
      </c>
      <c r="G60" s="3" t="s">
        <v>264</v>
      </c>
      <c r="H60" s="3" t="s">
        <v>265</v>
      </c>
      <c r="I60" s="9">
        <v>45747</v>
      </c>
      <c r="J60" s="9">
        <v>45748.5</v>
      </c>
      <c r="K60" s="4" t="s">
        <v>266</v>
      </c>
      <c r="L60" s="4" t="s">
        <v>50</v>
      </c>
      <c r="M60" s="24">
        <v>0</v>
      </c>
      <c r="N60" s="55" t="s">
        <v>51</v>
      </c>
      <c r="O60" s="55" t="s">
        <v>52</v>
      </c>
      <c r="P60" s="24" t="s">
        <v>32</v>
      </c>
      <c r="Q60" s="25">
        <v>345</v>
      </c>
      <c r="R60" s="5">
        <v>1.5</v>
      </c>
      <c r="S60" s="33">
        <f t="shared" si="2"/>
        <v>517.5</v>
      </c>
      <c r="T60" s="34">
        <f>IFERROR(IF(Tabela13[[#This Row],[Total Pass. Aéreas]]+Tabela13[[#This Row],[valor_total_diárias]]=0,0,Tabela13[[#This Row],[Total Pass. Aéreas]]+Tabela13[[#This Row],[valor_total_diárias]]),0)</f>
        <v>517.5</v>
      </c>
      <c r="U60" s="3" t="s">
        <v>33</v>
      </c>
      <c r="V60" s="16" t="s">
        <v>53</v>
      </c>
      <c r="W60" s="7"/>
    </row>
    <row r="61" spans="2:23" s="12" customFormat="1" ht="15.95" customHeight="1" x14ac:dyDescent="0.25">
      <c r="B61" s="2">
        <f t="shared" si="1"/>
        <v>60</v>
      </c>
      <c r="C61" s="2" t="s">
        <v>267</v>
      </c>
      <c r="D61" s="3" t="s">
        <v>268</v>
      </c>
      <c r="E61" s="6" t="s">
        <v>269</v>
      </c>
      <c r="F61" s="3" t="s">
        <v>56</v>
      </c>
      <c r="G61" s="54" t="s">
        <v>270</v>
      </c>
      <c r="H61" s="3" t="s">
        <v>265</v>
      </c>
      <c r="I61" s="49">
        <v>45733</v>
      </c>
      <c r="J61" s="49">
        <v>45734</v>
      </c>
      <c r="K61" s="9" t="s">
        <v>266</v>
      </c>
      <c r="L61" s="9" t="s">
        <v>50</v>
      </c>
      <c r="M61" s="26">
        <v>0</v>
      </c>
      <c r="N61" s="39" t="s">
        <v>51</v>
      </c>
      <c r="O61" s="39" t="s">
        <v>52</v>
      </c>
      <c r="P61" s="26" t="s">
        <v>32</v>
      </c>
      <c r="Q61" s="25">
        <v>345</v>
      </c>
      <c r="R61" s="5">
        <v>1.5</v>
      </c>
      <c r="S61" s="33">
        <f t="shared" si="2"/>
        <v>517.5</v>
      </c>
      <c r="T61" s="34">
        <f>IFERROR(IF(Tabela13[[#This Row],[Total Pass. Aéreas]]+Tabela13[[#This Row],[valor_total_diárias]]=0,0,Tabela13[[#This Row],[Total Pass. Aéreas]]+Tabela13[[#This Row],[valor_total_diárias]]),0)</f>
        <v>517.5</v>
      </c>
      <c r="U61" s="3" t="s">
        <v>33</v>
      </c>
      <c r="V61" s="16" t="s">
        <v>53</v>
      </c>
      <c r="W61" s="7"/>
    </row>
    <row r="62" spans="2:23" s="12" customFormat="1" ht="15.95" customHeight="1" x14ac:dyDescent="0.25">
      <c r="B62" s="2">
        <f t="shared" si="1"/>
        <v>61</v>
      </c>
      <c r="C62" s="2" t="s">
        <v>271</v>
      </c>
      <c r="D62" s="3" t="s">
        <v>272</v>
      </c>
      <c r="E62" s="6" t="s">
        <v>273</v>
      </c>
      <c r="F62" s="3" t="s">
        <v>78</v>
      </c>
      <c r="G62" s="51" t="s">
        <v>274</v>
      </c>
      <c r="H62" s="3" t="s">
        <v>275</v>
      </c>
      <c r="I62" s="9">
        <v>45739</v>
      </c>
      <c r="J62" s="9">
        <v>45745.5</v>
      </c>
      <c r="K62" s="9" t="s">
        <v>276</v>
      </c>
      <c r="L62" s="9" t="s">
        <v>29</v>
      </c>
      <c r="M62" s="39">
        <v>2757.8100000000004</v>
      </c>
      <c r="N62" s="39" t="s">
        <v>116</v>
      </c>
      <c r="O62" s="39" t="s">
        <v>31</v>
      </c>
      <c r="P62" s="39">
        <v>2757.81</v>
      </c>
      <c r="Q62" s="28">
        <v>311</v>
      </c>
      <c r="R62" s="5">
        <v>6.5</v>
      </c>
      <c r="S62" s="33">
        <f t="shared" si="2"/>
        <v>2021.5</v>
      </c>
      <c r="T62" s="34">
        <f>IFERROR(IF(Tabela13[[#This Row],[Total Pass. Aéreas]]+Tabela13[[#This Row],[valor_total_diárias]]=0,0,Tabela13[[#This Row],[Total Pass. Aéreas]]+Tabela13[[#This Row],[valor_total_diárias]]),0)</f>
        <v>4779.3100000000004</v>
      </c>
      <c r="U62" s="3" t="s">
        <v>33</v>
      </c>
      <c r="V62" s="16" t="s">
        <v>277</v>
      </c>
      <c r="W62" s="7"/>
    </row>
    <row r="63" spans="2:23" s="12" customFormat="1" ht="15.95" customHeight="1" x14ac:dyDescent="0.25">
      <c r="B63" s="2">
        <f t="shared" si="1"/>
        <v>62</v>
      </c>
      <c r="C63" s="2" t="s">
        <v>278</v>
      </c>
      <c r="D63" s="3" t="s">
        <v>279</v>
      </c>
      <c r="E63" s="6" t="s">
        <v>280</v>
      </c>
      <c r="F63" s="3" t="s">
        <v>56</v>
      </c>
      <c r="G63" s="52" t="s">
        <v>281</v>
      </c>
      <c r="H63" s="3" t="s">
        <v>282</v>
      </c>
      <c r="I63" s="9">
        <v>45740</v>
      </c>
      <c r="J63" s="9">
        <v>45741</v>
      </c>
      <c r="K63" s="9" t="s">
        <v>283</v>
      </c>
      <c r="L63" s="9" t="s">
        <v>81</v>
      </c>
      <c r="M63" s="39">
        <v>0</v>
      </c>
      <c r="N63" s="39" t="s">
        <v>82</v>
      </c>
      <c r="O63" s="39" t="s">
        <v>52</v>
      </c>
      <c r="P63" s="26" t="s">
        <v>32</v>
      </c>
      <c r="Q63" s="28">
        <v>345</v>
      </c>
      <c r="R63" s="17">
        <v>1</v>
      </c>
      <c r="S63" s="42">
        <f t="shared" si="2"/>
        <v>345</v>
      </c>
      <c r="T63" s="40">
        <f>IFERROR(IF(Tabela13[[#This Row],[Total Pass. Aéreas]]+Tabela13[[#This Row],[valor_total_diárias]]=0,0,Tabela13[[#This Row],[Total Pass. Aéreas]]+Tabela13[[#This Row],[valor_total_diárias]]),0)</f>
        <v>345</v>
      </c>
      <c r="U63" s="41" t="s">
        <v>33</v>
      </c>
      <c r="V63" s="16" t="s">
        <v>284</v>
      </c>
      <c r="W63" s="7"/>
    </row>
    <row r="64" spans="2:23" s="12" customFormat="1" ht="15.95" customHeight="1" x14ac:dyDescent="0.25">
      <c r="B64" s="2">
        <f t="shared" si="1"/>
        <v>63</v>
      </c>
      <c r="C64" s="2" t="s">
        <v>278</v>
      </c>
      <c r="D64" s="3" t="s">
        <v>279</v>
      </c>
      <c r="E64" s="6" t="s">
        <v>280</v>
      </c>
      <c r="F64" s="3" t="s">
        <v>56</v>
      </c>
      <c r="G64" s="52" t="s">
        <v>281</v>
      </c>
      <c r="H64" s="3" t="s">
        <v>285</v>
      </c>
      <c r="I64" s="9">
        <v>45741</v>
      </c>
      <c r="J64" s="9">
        <v>45743.5</v>
      </c>
      <c r="K64" s="9" t="s">
        <v>286</v>
      </c>
      <c r="L64" s="9" t="s">
        <v>81</v>
      </c>
      <c r="M64" s="26">
        <v>0</v>
      </c>
      <c r="N64" s="39" t="s">
        <v>82</v>
      </c>
      <c r="O64" s="39" t="s">
        <v>52</v>
      </c>
      <c r="P64" s="26" t="s">
        <v>32</v>
      </c>
      <c r="Q64" s="25">
        <v>311</v>
      </c>
      <c r="R64" s="17">
        <v>2.5</v>
      </c>
      <c r="S64" s="42">
        <f t="shared" si="2"/>
        <v>777.5</v>
      </c>
      <c r="T64" s="40">
        <f>IFERROR(IF(Tabela13[[#This Row],[Total Pass. Aéreas]]+Tabela13[[#This Row],[valor_total_diárias]]=0,0,Tabela13[[#This Row],[Total Pass. Aéreas]]+Tabela13[[#This Row],[valor_total_diárias]]),0)</f>
        <v>777.5</v>
      </c>
      <c r="U64" s="41" t="s">
        <v>33</v>
      </c>
      <c r="V64" s="16" t="s">
        <v>284</v>
      </c>
      <c r="W64" s="7"/>
    </row>
    <row r="65" spans="2:23" s="12" customFormat="1" ht="15.95" customHeight="1" x14ac:dyDescent="0.25">
      <c r="B65" s="2">
        <f t="shared" si="1"/>
        <v>64</v>
      </c>
      <c r="C65" s="2" t="s">
        <v>278</v>
      </c>
      <c r="D65" s="3" t="s">
        <v>287</v>
      </c>
      <c r="E65" s="6" t="s">
        <v>288</v>
      </c>
      <c r="F65" s="3" t="s">
        <v>234</v>
      </c>
      <c r="G65" s="52" t="s">
        <v>281</v>
      </c>
      <c r="H65" s="3" t="s">
        <v>282</v>
      </c>
      <c r="I65" s="9">
        <v>45740</v>
      </c>
      <c r="J65" s="9">
        <v>45741</v>
      </c>
      <c r="K65" s="4" t="s">
        <v>283</v>
      </c>
      <c r="L65" s="4" t="s">
        <v>81</v>
      </c>
      <c r="M65" s="24">
        <v>0</v>
      </c>
      <c r="N65" s="39" t="s">
        <v>82</v>
      </c>
      <c r="O65" s="39" t="s">
        <v>52</v>
      </c>
      <c r="P65" s="26" t="s">
        <v>32</v>
      </c>
      <c r="Q65" s="25">
        <v>345</v>
      </c>
      <c r="R65" s="17">
        <v>1</v>
      </c>
      <c r="S65" s="42">
        <f t="shared" si="2"/>
        <v>345</v>
      </c>
      <c r="T65" s="40">
        <f>IFERROR(IF(Tabela13[[#This Row],[Total Pass. Aéreas]]+Tabela13[[#This Row],[valor_total_diárias]]=0,0,Tabela13[[#This Row],[Total Pass. Aéreas]]+Tabela13[[#This Row],[valor_total_diárias]]),0)</f>
        <v>345</v>
      </c>
      <c r="U65" s="41" t="s">
        <v>33</v>
      </c>
      <c r="V65" s="16" t="s">
        <v>284</v>
      </c>
      <c r="W65" s="7"/>
    </row>
    <row r="66" spans="2:23" s="12" customFormat="1" ht="15.95" customHeight="1" x14ac:dyDescent="0.25">
      <c r="B66" s="2">
        <f t="shared" si="1"/>
        <v>65</v>
      </c>
      <c r="C66" s="2" t="s">
        <v>278</v>
      </c>
      <c r="D66" s="3" t="s">
        <v>287</v>
      </c>
      <c r="E66" s="6" t="s">
        <v>288</v>
      </c>
      <c r="F66" s="3" t="s">
        <v>234</v>
      </c>
      <c r="G66" s="52" t="s">
        <v>281</v>
      </c>
      <c r="H66" s="3" t="s">
        <v>285</v>
      </c>
      <c r="I66" s="9">
        <v>45741</v>
      </c>
      <c r="J66" s="9">
        <v>45743.5</v>
      </c>
      <c r="K66" s="9" t="s">
        <v>286</v>
      </c>
      <c r="L66" s="9" t="s">
        <v>81</v>
      </c>
      <c r="M66" s="26">
        <v>0</v>
      </c>
      <c r="N66" s="39" t="s">
        <v>82</v>
      </c>
      <c r="O66" s="39" t="s">
        <v>52</v>
      </c>
      <c r="P66" s="26" t="s">
        <v>32</v>
      </c>
      <c r="Q66" s="25">
        <v>311</v>
      </c>
      <c r="R66" s="17">
        <v>2.5</v>
      </c>
      <c r="S66" s="42">
        <f t="shared" ref="S66:S92" si="3">IFERROR(IF(R66=0,0,Q66*R66),0)</f>
        <v>777.5</v>
      </c>
      <c r="T66" s="40">
        <f>IFERROR(IF(Tabela13[[#This Row],[Total Pass. Aéreas]]+Tabela13[[#This Row],[valor_total_diárias]]=0,0,Tabela13[[#This Row],[Total Pass. Aéreas]]+Tabela13[[#This Row],[valor_total_diárias]]),0)</f>
        <v>777.5</v>
      </c>
      <c r="U66" s="41" t="s">
        <v>33</v>
      </c>
      <c r="V66" s="16" t="s">
        <v>284</v>
      </c>
      <c r="W66" s="44"/>
    </row>
    <row r="67" spans="2:23" s="12" customFormat="1" ht="15.95" customHeight="1" x14ac:dyDescent="0.25">
      <c r="B67" s="2">
        <f t="shared" si="1"/>
        <v>66</v>
      </c>
      <c r="C67" s="2" t="s">
        <v>278</v>
      </c>
      <c r="D67" s="3" t="s">
        <v>287</v>
      </c>
      <c r="E67" s="6" t="s">
        <v>288</v>
      </c>
      <c r="F67" s="3" t="s">
        <v>234</v>
      </c>
      <c r="G67" s="52" t="s">
        <v>281</v>
      </c>
      <c r="H67" s="3" t="s">
        <v>289</v>
      </c>
      <c r="I67" s="9">
        <v>45737</v>
      </c>
      <c r="J67" s="9">
        <v>45737.5</v>
      </c>
      <c r="K67" s="9" t="s">
        <v>290</v>
      </c>
      <c r="L67" s="9" t="s">
        <v>81</v>
      </c>
      <c r="M67" s="26">
        <v>0</v>
      </c>
      <c r="N67" s="39" t="s">
        <v>82</v>
      </c>
      <c r="O67" s="39" t="s">
        <v>52</v>
      </c>
      <c r="P67" s="26" t="s">
        <v>32</v>
      </c>
      <c r="Q67" s="25">
        <v>311</v>
      </c>
      <c r="R67" s="17">
        <v>0.5</v>
      </c>
      <c r="S67" s="42">
        <f t="shared" si="3"/>
        <v>155.5</v>
      </c>
      <c r="T67" s="40">
        <f>IFERROR(IF(Tabela13[[#This Row],[Total Pass. Aéreas]]+Tabela13[[#This Row],[valor_total_diárias]]=0,0,Tabela13[[#This Row],[Total Pass. Aéreas]]+Tabela13[[#This Row],[valor_total_diárias]]),0)</f>
        <v>155.5</v>
      </c>
      <c r="U67" s="41" t="s">
        <v>33</v>
      </c>
      <c r="V67" s="16" t="s">
        <v>291</v>
      </c>
      <c r="W67" s="7"/>
    </row>
    <row r="68" spans="2:23" s="12" customFormat="1" ht="15.95" customHeight="1" x14ac:dyDescent="0.25">
      <c r="B68" s="2">
        <f t="shared" ref="B68:B92" si="4">B67+1</f>
        <v>67</v>
      </c>
      <c r="C68" s="2" t="s">
        <v>292</v>
      </c>
      <c r="D68" s="3" t="s">
        <v>293</v>
      </c>
      <c r="E68" s="6" t="s">
        <v>294</v>
      </c>
      <c r="F68" s="3" t="s">
        <v>25</v>
      </c>
      <c r="G68" s="51" t="s">
        <v>99</v>
      </c>
      <c r="H68" s="3" t="s">
        <v>48</v>
      </c>
      <c r="I68" s="9">
        <v>45725</v>
      </c>
      <c r="J68" s="9">
        <v>45737.5</v>
      </c>
      <c r="K68" s="4" t="s">
        <v>49</v>
      </c>
      <c r="L68" s="4" t="s">
        <v>29</v>
      </c>
      <c r="M68" s="24">
        <v>1692.69</v>
      </c>
      <c r="N68" s="55" t="s">
        <v>42</v>
      </c>
      <c r="O68" s="39" t="s">
        <v>31</v>
      </c>
      <c r="P68" s="24">
        <v>1692.69</v>
      </c>
      <c r="Q68" s="25">
        <v>345</v>
      </c>
      <c r="R68" s="17">
        <v>12.5</v>
      </c>
      <c r="S68" s="42">
        <f t="shared" si="3"/>
        <v>4312.5</v>
      </c>
      <c r="T68" s="40">
        <f>IFERROR(IF(Tabela13[[#This Row],[Total Pass. Aéreas]]+Tabela13[[#This Row],[valor_total_diárias]]=0,0,Tabela13[[#This Row],[Total Pass. Aéreas]]+Tabela13[[#This Row],[valor_total_diárias]]),0)</f>
        <v>6005.1900000000005</v>
      </c>
      <c r="U68" s="41" t="s">
        <v>170</v>
      </c>
      <c r="V68" s="16" t="s">
        <v>295</v>
      </c>
      <c r="W68" s="7"/>
    </row>
    <row r="69" spans="2:23" s="12" customFormat="1" ht="15.95" customHeight="1" x14ac:dyDescent="0.25">
      <c r="B69" s="2">
        <f t="shared" si="4"/>
        <v>68</v>
      </c>
      <c r="C69" s="2" t="s">
        <v>292</v>
      </c>
      <c r="D69" s="3" t="s">
        <v>296</v>
      </c>
      <c r="E69" s="6" t="s">
        <v>297</v>
      </c>
      <c r="F69" s="3" t="s">
        <v>25</v>
      </c>
      <c r="G69" s="53" t="s">
        <v>99</v>
      </c>
      <c r="H69" s="3" t="s">
        <v>48</v>
      </c>
      <c r="I69" s="9">
        <v>45734</v>
      </c>
      <c r="J69" s="9">
        <v>45735.5</v>
      </c>
      <c r="K69" s="9" t="s">
        <v>49</v>
      </c>
      <c r="L69" s="9" t="s">
        <v>29</v>
      </c>
      <c r="M69" s="39">
        <v>596.29</v>
      </c>
      <c r="N69" s="55" t="s">
        <v>42</v>
      </c>
      <c r="O69" s="39" t="s">
        <v>31</v>
      </c>
      <c r="P69" s="26">
        <v>596.29</v>
      </c>
      <c r="Q69" s="28">
        <v>345</v>
      </c>
      <c r="R69" s="17">
        <v>1.5</v>
      </c>
      <c r="S69" s="42">
        <f t="shared" si="3"/>
        <v>517.5</v>
      </c>
      <c r="T69" s="40">
        <f>IFERROR(IF(Tabela13[[#This Row],[Total Pass. Aéreas]]+Tabela13[[#This Row],[valor_total_diárias]]=0,0,Tabela13[[#This Row],[Total Pass. Aéreas]]+Tabela13[[#This Row],[valor_total_diárias]]),0)</f>
        <v>1113.79</v>
      </c>
      <c r="U69" s="41" t="s">
        <v>33</v>
      </c>
      <c r="V69" s="16" t="s">
        <v>298</v>
      </c>
      <c r="W69" s="7"/>
    </row>
    <row r="70" spans="2:23" s="12" customFormat="1" ht="15.95" customHeight="1" x14ac:dyDescent="0.25">
      <c r="B70" s="2">
        <f t="shared" si="4"/>
        <v>69</v>
      </c>
      <c r="C70" s="2" t="s">
        <v>299</v>
      </c>
      <c r="D70" s="3" t="s">
        <v>300</v>
      </c>
      <c r="E70" s="6" t="s">
        <v>301</v>
      </c>
      <c r="F70" s="3" t="s">
        <v>25</v>
      </c>
      <c r="G70" s="51" t="s">
        <v>151</v>
      </c>
      <c r="H70" s="3" t="s">
        <v>64</v>
      </c>
      <c r="I70" s="9">
        <v>45739</v>
      </c>
      <c r="J70" s="9">
        <v>45741.5</v>
      </c>
      <c r="K70" s="9" t="s">
        <v>65</v>
      </c>
      <c r="L70" s="9" t="s">
        <v>29</v>
      </c>
      <c r="M70" s="39">
        <v>1602.49</v>
      </c>
      <c r="N70" s="39" t="s">
        <v>42</v>
      </c>
      <c r="O70" s="39" t="s">
        <v>31</v>
      </c>
      <c r="P70" s="26">
        <v>1602.49</v>
      </c>
      <c r="Q70" s="28">
        <v>345</v>
      </c>
      <c r="R70" s="17">
        <v>2.5</v>
      </c>
      <c r="S70" s="42">
        <f t="shared" si="3"/>
        <v>862.5</v>
      </c>
      <c r="T70" s="40">
        <f>IFERROR(IF(Tabela13[[#This Row],[Total Pass. Aéreas]]+Tabela13[[#This Row],[valor_total_diárias]]=0,0,Tabela13[[#This Row],[Total Pass. Aéreas]]+Tabela13[[#This Row],[valor_total_diárias]]),0)</f>
        <v>2464.9899999999998</v>
      </c>
      <c r="U70" s="41" t="s">
        <v>33</v>
      </c>
      <c r="V70" s="16" t="s">
        <v>53</v>
      </c>
      <c r="W70" s="7"/>
    </row>
    <row r="71" spans="2:23" s="12" customFormat="1" ht="15.95" customHeight="1" x14ac:dyDescent="0.25">
      <c r="B71" s="2">
        <f t="shared" si="4"/>
        <v>70</v>
      </c>
      <c r="C71" s="2" t="s">
        <v>299</v>
      </c>
      <c r="D71" s="3" t="s">
        <v>302</v>
      </c>
      <c r="E71" s="6" t="s">
        <v>303</v>
      </c>
      <c r="F71" s="3" t="s">
        <v>38</v>
      </c>
      <c r="G71" s="53" t="s">
        <v>151</v>
      </c>
      <c r="H71" s="3" t="s">
        <v>304</v>
      </c>
      <c r="I71" s="9">
        <v>45726</v>
      </c>
      <c r="J71" s="9">
        <v>45732</v>
      </c>
      <c r="K71" s="9" t="s">
        <v>305</v>
      </c>
      <c r="L71" s="9" t="s">
        <v>29</v>
      </c>
      <c r="M71" s="39">
        <v>6522.4</v>
      </c>
      <c r="N71" s="39" t="s">
        <v>42</v>
      </c>
      <c r="O71" s="39" t="s">
        <v>31</v>
      </c>
      <c r="P71" s="26">
        <v>1522.4</v>
      </c>
      <c r="Q71" s="28">
        <v>311</v>
      </c>
      <c r="R71" s="17">
        <v>0</v>
      </c>
      <c r="S71" s="42">
        <f t="shared" si="3"/>
        <v>0</v>
      </c>
      <c r="T71" s="40">
        <f>IFERROR(IF(Tabela13[[#This Row],[Total Pass. Aéreas]]+Tabela13[[#This Row],[valor_total_diárias]]=0,0,Tabela13[[#This Row],[Total Pass. Aéreas]]+Tabela13[[#This Row],[valor_total_diárias]]),0)</f>
        <v>6522.4</v>
      </c>
      <c r="U71" s="41" t="s">
        <v>33</v>
      </c>
      <c r="V71" s="16" t="s">
        <v>107</v>
      </c>
      <c r="W71" s="7"/>
    </row>
    <row r="72" spans="2:23" s="12" customFormat="1" ht="15.95" customHeight="1" x14ac:dyDescent="0.25">
      <c r="B72" s="2">
        <f t="shared" si="4"/>
        <v>71</v>
      </c>
      <c r="C72" s="2" t="s">
        <v>299</v>
      </c>
      <c r="D72" s="3" t="s">
        <v>306</v>
      </c>
      <c r="E72" s="6" t="s">
        <v>307</v>
      </c>
      <c r="F72" s="3" t="s">
        <v>25</v>
      </c>
      <c r="G72" s="51" t="s">
        <v>151</v>
      </c>
      <c r="H72" s="3" t="s">
        <v>126</v>
      </c>
      <c r="I72" s="9">
        <v>45730</v>
      </c>
      <c r="J72" s="9">
        <v>45730.5</v>
      </c>
      <c r="K72" s="9" t="s">
        <v>127</v>
      </c>
      <c r="L72" s="9" t="s">
        <v>29</v>
      </c>
      <c r="M72" s="26">
        <v>0</v>
      </c>
      <c r="N72" s="39" t="s">
        <v>42</v>
      </c>
      <c r="O72" s="39" t="s">
        <v>31</v>
      </c>
      <c r="P72" s="26" t="s">
        <v>32</v>
      </c>
      <c r="Q72" s="25">
        <v>345</v>
      </c>
      <c r="R72" s="17">
        <v>0.5</v>
      </c>
      <c r="S72" s="42">
        <f t="shared" si="3"/>
        <v>172.5</v>
      </c>
      <c r="T72" s="40">
        <f>IFERROR(IF(Tabela13[[#This Row],[Total Pass. Aéreas]]+Tabela13[[#This Row],[valor_total_diárias]]=0,0,Tabela13[[#This Row],[Total Pass. Aéreas]]+Tabela13[[#This Row],[valor_total_diárias]]),0)</f>
        <v>172.5</v>
      </c>
      <c r="U72" s="41" t="s">
        <v>33</v>
      </c>
      <c r="V72" s="16" t="s">
        <v>34</v>
      </c>
      <c r="W72" s="7"/>
    </row>
    <row r="73" spans="2:23" s="12" customFormat="1" ht="15.95" customHeight="1" x14ac:dyDescent="0.25">
      <c r="B73" s="2">
        <f t="shared" si="4"/>
        <v>72</v>
      </c>
      <c r="C73" s="2" t="s">
        <v>308</v>
      </c>
      <c r="D73" s="3" t="s">
        <v>309</v>
      </c>
      <c r="E73" s="6" t="s">
        <v>310</v>
      </c>
      <c r="F73" s="3" t="s">
        <v>25</v>
      </c>
      <c r="G73" s="53" t="s">
        <v>311</v>
      </c>
      <c r="H73" s="3" t="s">
        <v>265</v>
      </c>
      <c r="I73" s="9">
        <v>45726</v>
      </c>
      <c r="J73" s="9">
        <v>45728.5</v>
      </c>
      <c r="K73" s="9" t="s">
        <v>266</v>
      </c>
      <c r="L73" s="9" t="s">
        <v>29</v>
      </c>
      <c r="M73" s="26">
        <v>2812.9300000000003</v>
      </c>
      <c r="N73" s="39" t="s">
        <v>42</v>
      </c>
      <c r="O73" s="39" t="s">
        <v>31</v>
      </c>
      <c r="P73" s="26">
        <v>2812.93</v>
      </c>
      <c r="Q73" s="25">
        <v>345</v>
      </c>
      <c r="R73" s="17">
        <v>2.5</v>
      </c>
      <c r="S73" s="43">
        <f t="shared" si="3"/>
        <v>862.5</v>
      </c>
      <c r="T73" s="48">
        <f>IFERROR(IF(Tabela13[[#This Row],[Total Pass. Aéreas]]+Tabela13[[#This Row],[valor_total_diárias]]=0,0,Tabela13[[#This Row],[Total Pass. Aéreas]]+Tabela13[[#This Row],[valor_total_diárias]]),0)</f>
        <v>3675.4300000000003</v>
      </c>
      <c r="U73" s="41" t="s">
        <v>33</v>
      </c>
      <c r="V73" s="16" t="s">
        <v>53</v>
      </c>
      <c r="W73" s="7"/>
    </row>
    <row r="74" spans="2:23" s="12" customFormat="1" ht="15.95" customHeight="1" x14ac:dyDescent="0.25">
      <c r="B74" s="2">
        <f t="shared" si="4"/>
        <v>73</v>
      </c>
      <c r="C74" s="2" t="s">
        <v>308</v>
      </c>
      <c r="D74" s="3" t="s">
        <v>312</v>
      </c>
      <c r="E74" s="6" t="s">
        <v>313</v>
      </c>
      <c r="F74" s="3" t="s">
        <v>25</v>
      </c>
      <c r="G74" s="51" t="s">
        <v>311</v>
      </c>
      <c r="H74" s="3" t="s">
        <v>265</v>
      </c>
      <c r="I74" s="9">
        <v>45733</v>
      </c>
      <c r="J74" s="9">
        <v>45735.5</v>
      </c>
      <c r="K74" s="9" t="s">
        <v>266</v>
      </c>
      <c r="L74" s="9" t="s">
        <v>29</v>
      </c>
      <c r="M74" s="39">
        <v>4404.95</v>
      </c>
      <c r="N74" s="39" t="s">
        <v>42</v>
      </c>
      <c r="O74" s="39" t="s">
        <v>31</v>
      </c>
      <c r="P74" s="26">
        <v>4404.95</v>
      </c>
      <c r="Q74" s="28">
        <v>345</v>
      </c>
      <c r="R74" s="17">
        <v>2.5</v>
      </c>
      <c r="S74" s="42">
        <f t="shared" si="3"/>
        <v>862.5</v>
      </c>
      <c r="T74" s="40">
        <f>IFERROR(IF(Tabela13[[#This Row],[Total Pass. Aéreas]]+Tabela13[[#This Row],[valor_total_diárias]]=0,0,Tabela13[[#This Row],[Total Pass. Aéreas]]+Tabela13[[#This Row],[valor_total_diárias]]),0)</f>
        <v>5267.45</v>
      </c>
      <c r="U74" s="41" t="s">
        <v>33</v>
      </c>
      <c r="V74" s="16" t="s">
        <v>53</v>
      </c>
      <c r="W74" s="7"/>
    </row>
    <row r="75" spans="2:23" s="12" customFormat="1" ht="15.95" customHeight="1" x14ac:dyDescent="0.25">
      <c r="B75" s="2">
        <f t="shared" si="4"/>
        <v>74</v>
      </c>
      <c r="C75" s="2" t="s">
        <v>308</v>
      </c>
      <c r="D75" s="3" t="s">
        <v>314</v>
      </c>
      <c r="E75" s="6" t="s">
        <v>315</v>
      </c>
      <c r="F75" s="3" t="s">
        <v>25</v>
      </c>
      <c r="G75" s="53" t="s">
        <v>311</v>
      </c>
      <c r="H75" s="3" t="s">
        <v>139</v>
      </c>
      <c r="I75" s="9">
        <v>45743</v>
      </c>
      <c r="J75" s="9">
        <v>45750</v>
      </c>
      <c r="K75" s="4" t="s">
        <v>39</v>
      </c>
      <c r="L75" s="4" t="s">
        <v>29</v>
      </c>
      <c r="M75" s="24">
        <v>1641.6100000000001</v>
      </c>
      <c r="N75" s="39" t="s">
        <v>42</v>
      </c>
      <c r="O75" s="39" t="s">
        <v>31</v>
      </c>
      <c r="P75" s="24">
        <v>1641.61</v>
      </c>
      <c r="Q75" s="25">
        <v>345</v>
      </c>
      <c r="R75" s="17">
        <v>0</v>
      </c>
      <c r="S75" s="42">
        <f t="shared" si="3"/>
        <v>0</v>
      </c>
      <c r="T75" s="40">
        <f>IFERROR(IF(Tabela13[[#This Row],[Total Pass. Aéreas]]+Tabela13[[#This Row],[valor_total_diárias]]=0,0,Tabela13[[#This Row],[Total Pass. Aéreas]]+Tabela13[[#This Row],[valor_total_diárias]]),0)</f>
        <v>1641.6100000000001</v>
      </c>
      <c r="U75" s="41" t="s">
        <v>33</v>
      </c>
      <c r="V75" s="16" t="s">
        <v>107</v>
      </c>
      <c r="W75" s="7"/>
    </row>
    <row r="76" spans="2:23" s="12" customFormat="1" ht="15.95" customHeight="1" x14ac:dyDescent="0.25">
      <c r="B76" s="2">
        <f t="shared" si="4"/>
        <v>75</v>
      </c>
      <c r="C76" s="2" t="s">
        <v>316</v>
      </c>
      <c r="D76" s="3" t="s">
        <v>317</v>
      </c>
      <c r="E76" s="6" t="s">
        <v>318</v>
      </c>
      <c r="F76" s="3" t="s">
        <v>56</v>
      </c>
      <c r="G76" s="54" t="s">
        <v>319</v>
      </c>
      <c r="H76" s="3" t="s">
        <v>126</v>
      </c>
      <c r="I76" s="9">
        <v>45726</v>
      </c>
      <c r="J76" s="9">
        <v>45728.5</v>
      </c>
      <c r="K76" s="9" t="s">
        <v>127</v>
      </c>
      <c r="L76" s="9" t="s">
        <v>29</v>
      </c>
      <c r="M76" s="39">
        <v>1578.12</v>
      </c>
      <c r="N76" s="39" t="s">
        <v>42</v>
      </c>
      <c r="O76" s="39" t="s">
        <v>31</v>
      </c>
      <c r="P76" s="39">
        <v>1578.12</v>
      </c>
      <c r="Q76" s="28">
        <v>345</v>
      </c>
      <c r="R76" s="17">
        <v>2.5</v>
      </c>
      <c r="S76" s="42">
        <f t="shared" si="3"/>
        <v>862.5</v>
      </c>
      <c r="T76" s="40">
        <f>IFERROR(IF(Tabela13[[#This Row],[Total Pass. Aéreas]]+Tabela13[[#This Row],[valor_total_diárias]]=0,0,Tabela13[[#This Row],[Total Pass. Aéreas]]+Tabela13[[#This Row],[valor_total_diárias]]),0)</f>
        <v>2440.62</v>
      </c>
      <c r="U76" s="41" t="s">
        <v>33</v>
      </c>
      <c r="V76" s="16" t="s">
        <v>53</v>
      </c>
      <c r="W76" s="7"/>
    </row>
    <row r="77" spans="2:23" s="12" customFormat="1" ht="15.95" customHeight="1" x14ac:dyDescent="0.25">
      <c r="B77" s="2">
        <f t="shared" si="4"/>
        <v>76</v>
      </c>
      <c r="C77" s="2" t="s">
        <v>320</v>
      </c>
      <c r="D77" s="3" t="s">
        <v>321</v>
      </c>
      <c r="E77" s="6" t="s">
        <v>322</v>
      </c>
      <c r="F77" s="3" t="s">
        <v>25</v>
      </c>
      <c r="G77" s="52" t="s">
        <v>200</v>
      </c>
      <c r="H77" s="3" t="s">
        <v>323</v>
      </c>
      <c r="I77" s="9">
        <v>45740</v>
      </c>
      <c r="J77" s="9">
        <v>45740.5</v>
      </c>
      <c r="K77" s="9" t="s">
        <v>181</v>
      </c>
      <c r="L77" s="9" t="s">
        <v>29</v>
      </c>
      <c r="M77" s="26">
        <v>0</v>
      </c>
      <c r="N77" s="39" t="s">
        <v>42</v>
      </c>
      <c r="O77" s="39" t="s">
        <v>31</v>
      </c>
      <c r="P77" s="26" t="s">
        <v>32</v>
      </c>
      <c r="Q77" s="25">
        <v>311</v>
      </c>
      <c r="R77" s="17">
        <v>0.5</v>
      </c>
      <c r="S77" s="42">
        <f t="shared" si="3"/>
        <v>155.5</v>
      </c>
      <c r="T77" s="40">
        <f>IFERROR(IF(Tabela13[[#This Row],[Total Pass. Aéreas]]+Tabela13[[#This Row],[valor_total_diárias]]=0,0,Tabela13[[#This Row],[Total Pass. Aéreas]]+Tabela13[[#This Row],[valor_total_diárias]]),0)</f>
        <v>155.5</v>
      </c>
      <c r="U77" s="41" t="s">
        <v>33</v>
      </c>
      <c r="V77" s="16" t="s">
        <v>324</v>
      </c>
      <c r="W77" s="7"/>
    </row>
    <row r="78" spans="2:23" s="12" customFormat="1" ht="15.95" customHeight="1" x14ac:dyDescent="0.25">
      <c r="B78" s="2">
        <f t="shared" si="4"/>
        <v>77</v>
      </c>
      <c r="C78" s="2" t="s">
        <v>325</v>
      </c>
      <c r="D78" s="3" t="s">
        <v>326</v>
      </c>
      <c r="E78" s="6" t="s">
        <v>327</v>
      </c>
      <c r="F78" s="3" t="s">
        <v>56</v>
      </c>
      <c r="G78" s="52" t="s">
        <v>328</v>
      </c>
      <c r="H78" s="3" t="s">
        <v>48</v>
      </c>
      <c r="I78" s="9">
        <v>45727</v>
      </c>
      <c r="J78" s="9">
        <v>45729.5</v>
      </c>
      <c r="K78" s="9" t="s">
        <v>49</v>
      </c>
      <c r="L78" s="9" t="s">
        <v>29</v>
      </c>
      <c r="M78" s="39">
        <v>727.08999999999992</v>
      </c>
      <c r="N78" s="39" t="s">
        <v>42</v>
      </c>
      <c r="O78" s="39" t="s">
        <v>31</v>
      </c>
      <c r="P78" s="39">
        <v>727.09</v>
      </c>
      <c r="Q78" s="28">
        <v>345</v>
      </c>
      <c r="R78" s="17">
        <v>2.5</v>
      </c>
      <c r="S78" s="42">
        <f t="shared" si="3"/>
        <v>862.5</v>
      </c>
      <c r="T78" s="40">
        <f>IFERROR(IF(Tabela13[[#This Row],[Total Pass. Aéreas]]+Tabela13[[#This Row],[valor_total_diárias]]=0,0,Tabela13[[#This Row],[Total Pass. Aéreas]]+Tabela13[[#This Row],[valor_total_diárias]]),0)</f>
        <v>1589.59</v>
      </c>
      <c r="U78" s="41" t="s">
        <v>33</v>
      </c>
      <c r="V78" s="16" t="s">
        <v>53</v>
      </c>
      <c r="W78" s="7"/>
    </row>
    <row r="79" spans="2:23" s="12" customFormat="1" ht="15.95" customHeight="1" x14ac:dyDescent="0.25">
      <c r="B79" s="2">
        <f t="shared" si="4"/>
        <v>78</v>
      </c>
      <c r="C79" s="2" t="s">
        <v>329</v>
      </c>
      <c r="D79" s="3" t="s">
        <v>330</v>
      </c>
      <c r="E79" s="6" t="s">
        <v>331</v>
      </c>
      <c r="F79" s="3" t="s">
        <v>25</v>
      </c>
      <c r="G79" s="53" t="s">
        <v>332</v>
      </c>
      <c r="H79" s="3" t="s">
        <v>98</v>
      </c>
      <c r="I79" s="9">
        <v>45742</v>
      </c>
      <c r="J79" s="9">
        <v>45743.5</v>
      </c>
      <c r="K79" s="9" t="s">
        <v>99</v>
      </c>
      <c r="L79" s="9" t="s">
        <v>29</v>
      </c>
      <c r="M79" s="26">
        <v>607.55999999999995</v>
      </c>
      <c r="N79" s="39" t="s">
        <v>42</v>
      </c>
      <c r="O79" s="39" t="s">
        <v>31</v>
      </c>
      <c r="P79" s="26">
        <v>607.55999999999995</v>
      </c>
      <c r="Q79" s="25">
        <v>345</v>
      </c>
      <c r="R79" s="17">
        <v>1.5</v>
      </c>
      <c r="S79" s="42">
        <f t="shared" si="3"/>
        <v>517.5</v>
      </c>
      <c r="T79" s="40">
        <f>IFERROR(IF(Tabela13[[#This Row],[Total Pass. Aéreas]]+Tabela13[[#This Row],[valor_total_diárias]]=0,0,Tabela13[[#This Row],[Total Pass. Aéreas]]+Tabela13[[#This Row],[valor_total_diárias]]),0)</f>
        <v>1125.06</v>
      </c>
      <c r="U79" s="41" t="s">
        <v>33</v>
      </c>
      <c r="V79" s="16" t="s">
        <v>53</v>
      </c>
      <c r="W79" s="7"/>
    </row>
    <row r="80" spans="2:23" s="12" customFormat="1" ht="15.95" customHeight="1" x14ac:dyDescent="0.25">
      <c r="B80" s="2">
        <f t="shared" si="4"/>
        <v>79</v>
      </c>
      <c r="C80" s="2" t="s">
        <v>329</v>
      </c>
      <c r="D80" s="3" t="s">
        <v>333</v>
      </c>
      <c r="E80" s="6" t="s">
        <v>334</v>
      </c>
      <c r="F80" s="3" t="s">
        <v>25</v>
      </c>
      <c r="G80" s="51" t="s">
        <v>332</v>
      </c>
      <c r="H80" s="3" t="s">
        <v>98</v>
      </c>
      <c r="I80" s="9">
        <v>45733</v>
      </c>
      <c r="J80" s="9">
        <v>45734.5</v>
      </c>
      <c r="K80" s="9" t="s">
        <v>99</v>
      </c>
      <c r="L80" s="9" t="s">
        <v>29</v>
      </c>
      <c r="M80" s="26">
        <v>849.56</v>
      </c>
      <c r="N80" s="39" t="s">
        <v>42</v>
      </c>
      <c r="O80" s="39" t="s">
        <v>31</v>
      </c>
      <c r="P80" s="26">
        <v>849.56</v>
      </c>
      <c r="Q80" s="25">
        <v>345</v>
      </c>
      <c r="R80" s="17">
        <v>1.5</v>
      </c>
      <c r="S80" s="42">
        <f t="shared" si="3"/>
        <v>517.5</v>
      </c>
      <c r="T80" s="40">
        <f>IFERROR(IF(Tabela13[[#This Row],[Total Pass. Aéreas]]+Tabela13[[#This Row],[valor_total_diárias]]=0,0,Tabela13[[#This Row],[Total Pass. Aéreas]]+Tabela13[[#This Row],[valor_total_diárias]]),0)</f>
        <v>1367.06</v>
      </c>
      <c r="U80" s="41" t="s">
        <v>33</v>
      </c>
      <c r="V80" s="16" t="s">
        <v>53</v>
      </c>
      <c r="W80" s="7"/>
    </row>
    <row r="81" spans="2:23" s="12" customFormat="1" ht="15.95" customHeight="1" x14ac:dyDescent="0.25">
      <c r="B81" s="2">
        <f t="shared" si="4"/>
        <v>80</v>
      </c>
      <c r="C81" s="2" t="s">
        <v>329</v>
      </c>
      <c r="D81" s="3" t="s">
        <v>335</v>
      </c>
      <c r="E81" s="6" t="s">
        <v>336</v>
      </c>
      <c r="F81" s="3" t="s">
        <v>38</v>
      </c>
      <c r="G81" s="53" t="s">
        <v>332</v>
      </c>
      <c r="H81" s="3" t="s">
        <v>337</v>
      </c>
      <c r="I81" s="9">
        <v>45723</v>
      </c>
      <c r="J81" s="9">
        <v>45729.5</v>
      </c>
      <c r="K81" s="9" t="s">
        <v>338</v>
      </c>
      <c r="L81" s="9" t="s">
        <v>29</v>
      </c>
      <c r="M81" s="26">
        <v>2874.05</v>
      </c>
      <c r="N81" s="39" t="s">
        <v>42</v>
      </c>
      <c r="O81" s="39" t="s">
        <v>31</v>
      </c>
      <c r="P81" s="26">
        <v>2874.05</v>
      </c>
      <c r="Q81" s="25">
        <v>311</v>
      </c>
      <c r="R81" s="17">
        <v>6.5</v>
      </c>
      <c r="S81" s="42">
        <f t="shared" si="3"/>
        <v>2021.5</v>
      </c>
      <c r="T81" s="40">
        <f>IFERROR(IF(Tabela13[[#This Row],[Total Pass. Aéreas]]+Tabela13[[#This Row],[valor_total_diárias]]=0,0,Tabela13[[#This Row],[Total Pass. Aéreas]]+Tabela13[[#This Row],[valor_total_diárias]]),0)</f>
        <v>4895.55</v>
      </c>
      <c r="U81" s="41" t="s">
        <v>33</v>
      </c>
      <c r="V81" s="16" t="s">
        <v>339</v>
      </c>
      <c r="W81" s="7"/>
    </row>
    <row r="82" spans="2:23" s="12" customFormat="1" ht="15.95" customHeight="1" x14ac:dyDescent="0.25">
      <c r="B82" s="2">
        <f t="shared" si="4"/>
        <v>81</v>
      </c>
      <c r="C82" s="2" t="s">
        <v>340</v>
      </c>
      <c r="D82" s="3" t="s">
        <v>341</v>
      </c>
      <c r="E82" s="6" t="s">
        <v>342</v>
      </c>
      <c r="F82" s="3" t="s">
        <v>25</v>
      </c>
      <c r="G82" s="3" t="s">
        <v>343</v>
      </c>
      <c r="H82" s="3" t="s">
        <v>168</v>
      </c>
      <c r="I82" s="9">
        <v>45725</v>
      </c>
      <c r="J82" s="9">
        <v>45737.5</v>
      </c>
      <c r="K82" s="9" t="s">
        <v>169</v>
      </c>
      <c r="L82" s="9" t="s">
        <v>209</v>
      </c>
      <c r="M82" s="39">
        <v>1509.34</v>
      </c>
      <c r="N82" s="39" t="s">
        <v>344</v>
      </c>
      <c r="O82" s="39" t="s">
        <v>345</v>
      </c>
      <c r="P82" s="39">
        <v>1509.34</v>
      </c>
      <c r="Q82" s="28">
        <v>345</v>
      </c>
      <c r="R82" s="17">
        <v>12.5</v>
      </c>
      <c r="S82" s="42">
        <f t="shared" si="3"/>
        <v>4312.5</v>
      </c>
      <c r="T82" s="40">
        <f>IFERROR(IF(Tabela13[[#This Row],[Total Pass. Aéreas]]+Tabela13[[#This Row],[valor_total_diárias]]=0,0,Tabela13[[#This Row],[Total Pass. Aéreas]]+Tabela13[[#This Row],[valor_total_diárias]]),0)</f>
        <v>5821.84</v>
      </c>
      <c r="U82" s="41" t="s">
        <v>170</v>
      </c>
      <c r="V82" s="16" t="s">
        <v>346</v>
      </c>
      <c r="W82" s="7"/>
    </row>
    <row r="83" spans="2:23" s="12" customFormat="1" ht="15.95" customHeight="1" x14ac:dyDescent="0.25">
      <c r="B83" s="2">
        <f t="shared" si="4"/>
        <v>82</v>
      </c>
      <c r="C83" s="2" t="s">
        <v>340</v>
      </c>
      <c r="D83" s="3" t="s">
        <v>347</v>
      </c>
      <c r="E83" s="6" t="s">
        <v>348</v>
      </c>
      <c r="F83" s="3" t="s">
        <v>349</v>
      </c>
      <c r="G83" s="3" t="s">
        <v>343</v>
      </c>
      <c r="H83" s="3" t="s">
        <v>350</v>
      </c>
      <c r="I83" s="9">
        <v>45732</v>
      </c>
      <c r="J83" s="9">
        <v>45737.5</v>
      </c>
      <c r="K83" s="9" t="s">
        <v>47</v>
      </c>
      <c r="L83" s="9" t="s">
        <v>50</v>
      </c>
      <c r="M83" s="39">
        <v>0</v>
      </c>
      <c r="N83" s="39" t="s">
        <v>51</v>
      </c>
      <c r="O83" s="58" t="s">
        <v>52</v>
      </c>
      <c r="P83" s="39" t="s">
        <v>32</v>
      </c>
      <c r="Q83" s="28">
        <v>311</v>
      </c>
      <c r="R83" s="5">
        <v>5.5</v>
      </c>
      <c r="S83" s="33">
        <f t="shared" si="3"/>
        <v>1710.5</v>
      </c>
      <c r="T83" s="34">
        <f>IFERROR(IF(Tabela13[[#This Row],[Total Pass. Aéreas]]+Tabela13[[#This Row],[valor_total_diárias]]=0,0,Tabela13[[#This Row],[Total Pass. Aéreas]]+Tabela13[[#This Row],[valor_total_diárias]]),0)</f>
        <v>1710.5</v>
      </c>
      <c r="U83" s="3" t="s">
        <v>33</v>
      </c>
      <c r="V83" s="16" t="s">
        <v>351</v>
      </c>
      <c r="W83" s="7"/>
    </row>
    <row r="84" spans="2:23" s="12" customFormat="1" ht="15.95" customHeight="1" x14ac:dyDescent="0.25">
      <c r="B84" s="2">
        <f t="shared" si="4"/>
        <v>83</v>
      </c>
      <c r="C84" s="2" t="s">
        <v>340</v>
      </c>
      <c r="D84" s="3" t="s">
        <v>352</v>
      </c>
      <c r="E84" s="6" t="s">
        <v>353</v>
      </c>
      <c r="F84" s="3" t="s">
        <v>234</v>
      </c>
      <c r="G84" s="3" t="s">
        <v>343</v>
      </c>
      <c r="H84" s="3" t="s">
        <v>275</v>
      </c>
      <c r="I84" s="9">
        <v>45734</v>
      </c>
      <c r="J84" s="9">
        <v>45738.5</v>
      </c>
      <c r="K84" s="9" t="s">
        <v>276</v>
      </c>
      <c r="L84" s="9" t="s">
        <v>29</v>
      </c>
      <c r="M84" s="39">
        <v>1545.5</v>
      </c>
      <c r="N84" s="39" t="s">
        <v>42</v>
      </c>
      <c r="O84" s="39" t="s">
        <v>354</v>
      </c>
      <c r="P84" s="39">
        <v>1545.5</v>
      </c>
      <c r="Q84" s="28">
        <v>394</v>
      </c>
      <c r="R84" s="5">
        <v>4.5</v>
      </c>
      <c r="S84" s="33">
        <f t="shared" si="3"/>
        <v>1773</v>
      </c>
      <c r="T84" s="34">
        <f>IFERROR(IF(Tabela13[[#This Row],[Total Pass. Aéreas]]+Tabela13[[#This Row],[valor_total_diárias]]=0,0,Tabela13[[#This Row],[Total Pass. Aéreas]]+Tabela13[[#This Row],[valor_total_diárias]]),0)</f>
        <v>3318.5</v>
      </c>
      <c r="U84" s="3" t="s">
        <v>33</v>
      </c>
      <c r="V84" s="16" t="s">
        <v>355</v>
      </c>
      <c r="W84" s="7"/>
    </row>
    <row r="85" spans="2:23" s="12" customFormat="1" ht="15.95" customHeight="1" x14ac:dyDescent="0.25">
      <c r="B85" s="2">
        <f t="shared" si="4"/>
        <v>84</v>
      </c>
      <c r="C85" s="2" t="s">
        <v>340</v>
      </c>
      <c r="D85" s="3" t="s">
        <v>356</v>
      </c>
      <c r="E85" s="6" t="s">
        <v>357</v>
      </c>
      <c r="F85" s="3" t="s">
        <v>349</v>
      </c>
      <c r="G85" s="3" t="s">
        <v>343</v>
      </c>
      <c r="H85" s="3" t="s">
        <v>358</v>
      </c>
      <c r="I85" s="9">
        <v>45740</v>
      </c>
      <c r="J85" s="9">
        <v>45743.5</v>
      </c>
      <c r="K85" s="9" t="s">
        <v>359</v>
      </c>
      <c r="L85" s="9" t="s">
        <v>29</v>
      </c>
      <c r="M85" s="39">
        <v>1679.3999999999999</v>
      </c>
      <c r="N85" s="39" t="s">
        <v>42</v>
      </c>
      <c r="O85" s="39" t="s">
        <v>354</v>
      </c>
      <c r="P85" s="39">
        <v>1679.4</v>
      </c>
      <c r="Q85" s="28">
        <v>345</v>
      </c>
      <c r="R85" s="5">
        <v>3.5</v>
      </c>
      <c r="S85" s="33">
        <f t="shared" si="3"/>
        <v>1207.5</v>
      </c>
      <c r="T85" s="34">
        <f>IFERROR(IF(Tabela13[[#This Row],[Total Pass. Aéreas]]+Tabela13[[#This Row],[valor_total_diárias]]=0,0,Tabela13[[#This Row],[Total Pass. Aéreas]]+Tabela13[[#This Row],[valor_total_diárias]]),0)</f>
        <v>2886.8999999999996</v>
      </c>
      <c r="U85" s="3" t="s">
        <v>33</v>
      </c>
      <c r="V85" s="16" t="s">
        <v>351</v>
      </c>
      <c r="W85" s="7"/>
    </row>
    <row r="86" spans="2:23" s="12" customFormat="1" ht="15.95" customHeight="1" x14ac:dyDescent="0.25">
      <c r="B86" s="2">
        <f t="shared" si="4"/>
        <v>85</v>
      </c>
      <c r="C86" s="2" t="s">
        <v>340</v>
      </c>
      <c r="D86" s="3" t="s">
        <v>360</v>
      </c>
      <c r="E86" s="6" t="s">
        <v>361</v>
      </c>
      <c r="F86" s="3" t="s">
        <v>362</v>
      </c>
      <c r="G86" s="3" t="s">
        <v>343</v>
      </c>
      <c r="H86" s="3" t="s">
        <v>199</v>
      </c>
      <c r="I86" s="9">
        <v>45728</v>
      </c>
      <c r="J86" s="9">
        <v>45729.5</v>
      </c>
      <c r="K86" s="9" t="s">
        <v>200</v>
      </c>
      <c r="L86" s="9" t="s">
        <v>29</v>
      </c>
      <c r="M86" s="39">
        <v>2601.0300000000002</v>
      </c>
      <c r="N86" s="39" t="s">
        <v>42</v>
      </c>
      <c r="O86" s="39" t="s">
        <v>363</v>
      </c>
      <c r="P86" s="39">
        <v>2601.0300000000002</v>
      </c>
      <c r="Q86" s="28">
        <v>394</v>
      </c>
      <c r="R86" s="5">
        <v>1.5</v>
      </c>
      <c r="S86" s="33">
        <f t="shared" si="3"/>
        <v>591</v>
      </c>
      <c r="T86" s="34">
        <f>IFERROR(IF(Tabela13[[#This Row],[Total Pass. Aéreas]]+Tabela13[[#This Row],[valor_total_diárias]]=0,0,Tabela13[[#This Row],[Total Pass. Aéreas]]+Tabela13[[#This Row],[valor_total_diárias]]),0)</f>
        <v>3192.03</v>
      </c>
      <c r="U86" s="3" t="s">
        <v>33</v>
      </c>
      <c r="V86" s="16" t="s">
        <v>364</v>
      </c>
      <c r="W86" s="7"/>
    </row>
    <row r="87" spans="2:23" s="12" customFormat="1" ht="15.95" customHeight="1" x14ac:dyDescent="0.25">
      <c r="B87" s="2">
        <f t="shared" si="4"/>
        <v>86</v>
      </c>
      <c r="C87" s="2" t="s">
        <v>340</v>
      </c>
      <c r="D87" s="3" t="s">
        <v>365</v>
      </c>
      <c r="E87" s="6" t="s">
        <v>366</v>
      </c>
      <c r="F87" s="3" t="s">
        <v>349</v>
      </c>
      <c r="G87" s="3" t="s">
        <v>343</v>
      </c>
      <c r="H87" s="3" t="s">
        <v>304</v>
      </c>
      <c r="I87" s="9">
        <v>45740</v>
      </c>
      <c r="J87" s="9">
        <v>45744.5</v>
      </c>
      <c r="K87" s="4" t="s">
        <v>305</v>
      </c>
      <c r="L87" s="4" t="s">
        <v>29</v>
      </c>
      <c r="M87" s="24">
        <v>3526.27</v>
      </c>
      <c r="N87" s="39" t="s">
        <v>42</v>
      </c>
      <c r="O87" s="55" t="s">
        <v>354</v>
      </c>
      <c r="P87" s="24">
        <v>3526.27</v>
      </c>
      <c r="Q87" s="25">
        <v>394</v>
      </c>
      <c r="R87" s="5">
        <v>4.5</v>
      </c>
      <c r="S87" s="33">
        <f t="shared" si="3"/>
        <v>1773</v>
      </c>
      <c r="T87" s="34">
        <f>IFERROR(IF(Tabela13[[#This Row],[Total Pass. Aéreas]]+Tabela13[[#This Row],[valor_total_diárias]]=0,0,Tabela13[[#This Row],[Total Pass. Aéreas]]+Tabela13[[#This Row],[valor_total_diárias]]),0)</f>
        <v>5299.27</v>
      </c>
      <c r="U87" s="3" t="s">
        <v>33</v>
      </c>
      <c r="V87" s="16" t="s">
        <v>351</v>
      </c>
      <c r="W87" s="45"/>
    </row>
    <row r="88" spans="2:23" s="12" customFormat="1" ht="15.95" customHeight="1" x14ac:dyDescent="0.25">
      <c r="B88" s="2">
        <f t="shared" si="4"/>
        <v>87</v>
      </c>
      <c r="C88" s="2" t="s">
        <v>340</v>
      </c>
      <c r="D88" s="3" t="s">
        <v>367</v>
      </c>
      <c r="E88" s="6" t="s">
        <v>368</v>
      </c>
      <c r="F88" s="3" t="s">
        <v>369</v>
      </c>
      <c r="G88" s="3" t="s">
        <v>343</v>
      </c>
      <c r="H88" s="3" t="s">
        <v>88</v>
      </c>
      <c r="I88" s="9">
        <v>45723</v>
      </c>
      <c r="J88" s="9">
        <v>45723.5</v>
      </c>
      <c r="K88" s="9" t="s">
        <v>89</v>
      </c>
      <c r="L88" s="9" t="s">
        <v>29</v>
      </c>
      <c r="M88" s="26">
        <v>0</v>
      </c>
      <c r="N88" s="39" t="s">
        <v>42</v>
      </c>
      <c r="O88" s="39" t="s">
        <v>370</v>
      </c>
      <c r="P88" s="26" t="s">
        <v>32</v>
      </c>
      <c r="Q88" s="25">
        <v>438</v>
      </c>
      <c r="R88" s="5">
        <v>0.5</v>
      </c>
      <c r="S88" s="33">
        <f t="shared" si="3"/>
        <v>219</v>
      </c>
      <c r="T88" s="34">
        <f>IFERROR(IF(Tabela13[[#This Row],[Total Pass. Aéreas]]+Tabela13[[#This Row],[valor_total_diárias]]=0,0,Tabela13[[#This Row],[Total Pass. Aéreas]]+Tabela13[[#This Row],[valor_total_diárias]]),0)</f>
        <v>219</v>
      </c>
      <c r="U88" s="3" t="s">
        <v>33</v>
      </c>
      <c r="V88" s="16" t="s">
        <v>371</v>
      </c>
      <c r="W88" s="7"/>
    </row>
    <row r="89" spans="2:23" s="12" customFormat="1" ht="15.95" customHeight="1" x14ac:dyDescent="0.25">
      <c r="B89" s="2">
        <f t="shared" si="4"/>
        <v>88</v>
      </c>
      <c r="C89" s="2" t="s">
        <v>340</v>
      </c>
      <c r="D89" s="3" t="s">
        <v>372</v>
      </c>
      <c r="E89" s="59" t="s">
        <v>373</v>
      </c>
      <c r="F89" s="3" t="s">
        <v>374</v>
      </c>
      <c r="G89" s="3" t="s">
        <v>343</v>
      </c>
      <c r="H89" s="3" t="s">
        <v>98</v>
      </c>
      <c r="I89" s="9">
        <v>45742</v>
      </c>
      <c r="J89" s="9">
        <v>45743</v>
      </c>
      <c r="K89" s="9" t="s">
        <v>99</v>
      </c>
      <c r="L89" s="9" t="s">
        <v>29</v>
      </c>
      <c r="M89" s="26">
        <v>1847.02</v>
      </c>
      <c r="N89" s="39" t="s">
        <v>42</v>
      </c>
      <c r="O89" s="39" t="s">
        <v>363</v>
      </c>
      <c r="P89" s="26">
        <v>1847.02</v>
      </c>
      <c r="Q89" s="25">
        <v>311</v>
      </c>
      <c r="R89" s="5">
        <v>0</v>
      </c>
      <c r="S89" s="33">
        <f t="shared" si="3"/>
        <v>0</v>
      </c>
      <c r="T89" s="34">
        <f>IFERROR(IF(Tabela13[[#This Row],[Total Pass. Aéreas]]+Tabela13[[#This Row],[valor_total_diárias]]=0,0,Tabela13[[#This Row],[Total Pass. Aéreas]]+Tabela13[[#This Row],[valor_total_diárias]]),0)</f>
        <v>1847.02</v>
      </c>
      <c r="U89" s="3" t="s">
        <v>33</v>
      </c>
      <c r="V89" s="16" t="s">
        <v>375</v>
      </c>
      <c r="W89" s="7"/>
    </row>
    <row r="90" spans="2:23" s="12" customFormat="1" ht="15.95" customHeight="1" x14ac:dyDescent="0.25">
      <c r="B90" s="2">
        <f t="shared" si="4"/>
        <v>89</v>
      </c>
      <c r="C90" s="2" t="s">
        <v>340</v>
      </c>
      <c r="D90" s="3" t="s">
        <v>376</v>
      </c>
      <c r="E90" s="60" t="s">
        <v>377</v>
      </c>
      <c r="F90" s="3" t="s">
        <v>374</v>
      </c>
      <c r="G90" s="3" t="s">
        <v>343</v>
      </c>
      <c r="H90" s="3" t="s">
        <v>98</v>
      </c>
      <c r="I90" s="9">
        <v>45743</v>
      </c>
      <c r="J90" s="9">
        <v>45747</v>
      </c>
      <c r="K90" s="9" t="s">
        <v>99</v>
      </c>
      <c r="L90" s="9" t="s">
        <v>29</v>
      </c>
      <c r="M90" s="39">
        <v>4589.0200000000004</v>
      </c>
      <c r="N90" s="39" t="s">
        <v>42</v>
      </c>
      <c r="O90" s="39" t="s">
        <v>378</v>
      </c>
      <c r="P90" s="39">
        <v>4589.0200000000004</v>
      </c>
      <c r="Q90" s="28">
        <v>438</v>
      </c>
      <c r="R90" s="17">
        <v>0</v>
      </c>
      <c r="S90" s="33">
        <f t="shared" si="3"/>
        <v>0</v>
      </c>
      <c r="T90" s="34">
        <f>IFERROR(IF(Tabela13[[#This Row],[Total Pass. Aéreas]]+Tabela13[[#This Row],[valor_total_diárias]]=0,0,Tabela13[[#This Row],[Total Pass. Aéreas]]+Tabela13[[#This Row],[valor_total_diárias]]),0)</f>
        <v>4589.0200000000004</v>
      </c>
      <c r="U90" s="3" t="s">
        <v>33</v>
      </c>
      <c r="V90" s="16" t="s">
        <v>375</v>
      </c>
      <c r="W90" s="7"/>
    </row>
    <row r="91" spans="2:23" s="12" customFormat="1" ht="15.95" customHeight="1" x14ac:dyDescent="0.25">
      <c r="B91" s="2">
        <f t="shared" si="4"/>
        <v>90</v>
      </c>
      <c r="C91" s="2" t="s">
        <v>340</v>
      </c>
      <c r="D91" s="3" t="s">
        <v>379</v>
      </c>
      <c r="E91" s="59" t="s">
        <v>380</v>
      </c>
      <c r="F91" s="3" t="s">
        <v>374</v>
      </c>
      <c r="G91" s="3" t="s">
        <v>343</v>
      </c>
      <c r="H91" s="3" t="s">
        <v>98</v>
      </c>
      <c r="I91" s="9">
        <v>45742</v>
      </c>
      <c r="J91" s="9">
        <v>45743</v>
      </c>
      <c r="K91" s="4" t="s">
        <v>99</v>
      </c>
      <c r="L91" s="4" t="s">
        <v>29</v>
      </c>
      <c r="M91" s="24">
        <v>3854.79</v>
      </c>
      <c r="N91" s="55" t="s">
        <v>42</v>
      </c>
      <c r="O91" s="55" t="s">
        <v>363</v>
      </c>
      <c r="P91" s="24">
        <v>3854.79</v>
      </c>
      <c r="Q91" s="25">
        <v>345</v>
      </c>
      <c r="R91" s="17">
        <v>0</v>
      </c>
      <c r="S91" s="33">
        <f t="shared" si="3"/>
        <v>0</v>
      </c>
      <c r="T91" s="34">
        <f>IFERROR(IF(Tabela13[[#This Row],[Total Pass. Aéreas]]+Tabela13[[#This Row],[valor_total_diárias]]=0,0,Tabela13[[#This Row],[Total Pass. Aéreas]]+Tabela13[[#This Row],[valor_total_diárias]]),0)</f>
        <v>3854.79</v>
      </c>
      <c r="U91" s="3" t="s">
        <v>33</v>
      </c>
      <c r="V91" s="16" t="s">
        <v>375</v>
      </c>
      <c r="W91" s="7"/>
    </row>
    <row r="92" spans="2:23" s="12" customFormat="1" ht="15.95" customHeight="1" x14ac:dyDescent="0.25">
      <c r="B92" s="2">
        <f t="shared" si="4"/>
        <v>91</v>
      </c>
      <c r="C92" s="2" t="s">
        <v>340</v>
      </c>
      <c r="D92" s="3" t="s">
        <v>381</v>
      </c>
      <c r="E92" s="6" t="s">
        <v>382</v>
      </c>
      <c r="F92" s="3" t="s">
        <v>25</v>
      </c>
      <c r="G92" s="3" t="s">
        <v>343</v>
      </c>
      <c r="H92" s="3" t="s">
        <v>98</v>
      </c>
      <c r="I92" s="9">
        <v>45742</v>
      </c>
      <c r="J92" s="9">
        <v>45743</v>
      </c>
      <c r="K92" s="9" t="s">
        <v>99</v>
      </c>
      <c r="L92" s="9" t="s">
        <v>29</v>
      </c>
      <c r="M92" s="26">
        <v>6295.94</v>
      </c>
      <c r="N92" s="39" t="s">
        <v>42</v>
      </c>
      <c r="O92" s="39" t="s">
        <v>383</v>
      </c>
      <c r="P92" s="26">
        <v>6295.94</v>
      </c>
      <c r="Q92" s="25">
        <v>345</v>
      </c>
      <c r="R92" s="17">
        <v>0</v>
      </c>
      <c r="S92" s="33">
        <f t="shared" si="3"/>
        <v>0</v>
      </c>
      <c r="T92" s="34">
        <f>IFERROR(IF(Tabela13[[#This Row],[Total Pass. Aéreas]]+Tabela13[[#This Row],[valor_total_diárias]]=0,0,Tabela13[[#This Row],[Total Pass. Aéreas]]+Tabela13[[#This Row],[valor_total_diárias]]),0)</f>
        <v>6295.94</v>
      </c>
      <c r="U92" s="3" t="s">
        <v>33</v>
      </c>
      <c r="V92" s="16" t="s">
        <v>384</v>
      </c>
      <c r="W92" s="7"/>
    </row>
    <row r="93" spans="2:23" s="12" customFormat="1" ht="15.95" customHeight="1" x14ac:dyDescent="0.25">
      <c r="B93" s="2"/>
      <c r="C93" s="2"/>
      <c r="D93" s="3"/>
      <c r="E93" s="6"/>
      <c r="F93" s="3"/>
      <c r="G93" s="3"/>
      <c r="H93" s="3"/>
      <c r="I93" s="4"/>
      <c r="J93" s="9"/>
      <c r="K93" s="9"/>
      <c r="L93" s="9"/>
      <c r="M93" s="39"/>
      <c r="N93" s="39"/>
      <c r="O93" s="39"/>
      <c r="P93" s="39"/>
      <c r="Q93" s="28"/>
      <c r="R93" s="17"/>
      <c r="S93" s="42"/>
      <c r="T93" s="40"/>
      <c r="U93" s="41"/>
      <c r="V93" s="16"/>
      <c r="W93" s="7"/>
    </row>
    <row r="94" spans="2:23" ht="15.95" customHeight="1" x14ac:dyDescent="0.25"/>
    <row r="95" spans="2:23" ht="15.95" customHeight="1" x14ac:dyDescent="0.25"/>
    <row r="96" spans="2:23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</sheetData>
  <conditionalFormatting sqref="U2:U93">
    <cfRule type="cellIs" dxfId="0" priority="1" operator="equal">
      <formula>"Viagem Cancelada"</formula>
    </cfRule>
  </conditionalFormatting>
  <printOptions horizontalCentered="1" gridLines="1"/>
  <pageMargins left="0.19685039370078741" right="0.19685039370078741" top="0.78740157480314965" bottom="0.78740157480314965" header="0.31496062992125984" footer="0.31496062992125984"/>
  <pageSetup paperSize="9" scale="75" orientation="portrait" r:id="rId1"/>
  <headerFooter>
    <oddHeader>&amp;L&amp;"-,Negrito"NAV BRASIL&amp;C&amp;"-,Negrito"PLANILHA DE VIAGENS CONSOLIDADA
MARÇO/2025&amp;R&amp;"-,Negrito"Página: &amp;P/&amp;N</oddHeader>
    <oddFooter>&amp;L&amp;"-,Negrito"&amp;8Elaboração: Lee Castro&amp;R&amp;"-,Negrito"&amp;8Revisão: &amp;D | &amp;T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F0FD8A77E4E45822E5E8C5D5AC1CE" ma:contentTypeVersion="15" ma:contentTypeDescription="Create a new document." ma:contentTypeScope="" ma:versionID="a7463cd267fbbfeb2ca1d8fb5c84c6b5">
  <xsd:schema xmlns:xsd="http://www.w3.org/2001/XMLSchema" xmlns:xs="http://www.w3.org/2001/XMLSchema" xmlns:p="http://schemas.microsoft.com/office/2006/metadata/properties" xmlns:ns2="bb822378-09e1-4723-b680-34d0b0e1a8a7" xmlns:ns3="48cae748-eafd-4b85-9a48-ef66341c759e" targetNamespace="http://schemas.microsoft.com/office/2006/metadata/properties" ma:root="true" ma:fieldsID="03edf38817ba318e5384413ec9f87b2c" ns2:_="" ns3:_="">
    <xsd:import namespace="bb822378-09e1-4723-b680-34d0b0e1a8a7"/>
    <xsd:import namespace="48cae748-eafd-4b85-9a48-ef66341c7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22378-09e1-4723-b680-34d0b0e1a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b04f76a-4fbc-4eb2-bd0d-b1e84d0d60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ae748-eafd-4b85-9a48-ef66341c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8633b1-38d8-4529-b6de-8da9c7a946a6}" ma:internalName="TaxCatchAll" ma:showField="CatchAllData" ma:web="48cae748-eafd-4b85-9a48-ef66341c7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cae748-eafd-4b85-9a48-ef66341c759e" xsi:nil="true"/>
    <lcf76f155ced4ddcb4097134ff3c332f xmlns="bb822378-09e1-4723-b680-34d0b0e1a8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FD0BF4-0EB6-4983-A4F8-BE02C1FB0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22378-09e1-4723-b680-34d0b0e1a8a7"/>
    <ds:schemaRef ds:uri="48cae748-eafd-4b85-9a48-ef66341c7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34B02A-4CA6-4B77-B814-4F65F4D2F5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43817-3367-4156-9453-FA670319CDFD}">
  <ds:schemaRefs>
    <ds:schemaRef ds:uri="http://schemas.microsoft.com/office/2006/metadata/properties"/>
    <ds:schemaRef ds:uri="http://schemas.microsoft.com/office/infopath/2007/PartnerControls"/>
    <ds:schemaRef ds:uri="48cae748-eafd-4b85-9a48-ef66341c759e"/>
    <ds:schemaRef ds:uri="bb822378-09e1-4723-b680-34d0b0e1a8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DNB</vt:lpstr>
      <vt:lpstr>DNB!Area_de_impressao</vt:lpstr>
      <vt:lpstr>DNB!Titulos_de_impressao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August Silva Castro</dc:creator>
  <cp:keywords/>
  <dc:description/>
  <cp:lastModifiedBy>Helena Magalhaes Prates</cp:lastModifiedBy>
  <cp:revision/>
  <dcterms:created xsi:type="dcterms:W3CDTF">2023-07-04T10:34:16Z</dcterms:created>
  <dcterms:modified xsi:type="dcterms:W3CDTF">2025-07-22T11:13:34Z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0x010100342F0FD8A77E4E45822E5E8C5D5AC1CE</vt:lpwstr>
  </property>
  <property fmtid="{D5CDD505-2E9C-101B-9397-08002B2CF9AE}" pid="3" name="MediaServiceImageTags">
    <vt:lpwstr/>
  </property>
</Properties>
</file>