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https://amedeloitte.sharepoint.com/sites/LOHINAV/Shared Documents/Geral/Documentos/1.OPERACAO/BASE_CONTRATOS_ATUALIZADA/Relatório de Execução Financeira/"/>
    </mc:Choice>
  </mc:AlternateContent>
  <xr:revisionPtr revIDLastSave="35" documentId="8_{4EDA71AA-88BF-42E6-ABC5-E33E7E126A2C}" xr6:coauthVersionLast="47" xr6:coauthVersionMax="47" xr10:uidLastSave="{C4B2EA8C-5BE6-4712-A09C-443EF321F907}"/>
  <bookViews>
    <workbookView xWindow="-28920" yWindow="1545" windowWidth="29040" windowHeight="15720" xr2:uid="{18B26415-54E7-419D-B4D2-08CB1FD59D3F}"/>
  </bookViews>
  <sheets>
    <sheet name="Execução Financeira" sheetId="1" r:id="rId1"/>
  </sheets>
  <externalReferences>
    <externalReference r:id="rId2"/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E13" i="1" l="1"/>
  <c r="AE14" i="1"/>
  <c r="AE15" i="1"/>
  <c r="AE16" i="1"/>
  <c r="AE17" i="1"/>
  <c r="AE18" i="1"/>
  <c r="AE19" i="1"/>
  <c r="AE21" i="1"/>
  <c r="AE24" i="1"/>
  <c r="AE26" i="1"/>
  <c r="AE27" i="1"/>
  <c r="AE28" i="1"/>
  <c r="AE29" i="1"/>
  <c r="AE32" i="1"/>
  <c r="AE33" i="1"/>
  <c r="AE34" i="1"/>
  <c r="AE36" i="1"/>
  <c r="AE37" i="1"/>
  <c r="AE38" i="1"/>
  <c r="AE39" i="1"/>
  <c r="AE42" i="1"/>
  <c r="AE43" i="1"/>
  <c r="AE44" i="1"/>
  <c r="AE48" i="1"/>
  <c r="AE50" i="1"/>
  <c r="AE51" i="1"/>
  <c r="AE52" i="1"/>
  <c r="AE56" i="1"/>
  <c r="AE60" i="1"/>
  <c r="AE61" i="1"/>
  <c r="AE62" i="1"/>
  <c r="AE63" i="1"/>
  <c r="AE64" i="1"/>
  <c r="AE65" i="1"/>
  <c r="AE66" i="1"/>
  <c r="AE67" i="1"/>
  <c r="AE68" i="1"/>
  <c r="AE69" i="1"/>
  <c r="AE72" i="1"/>
  <c r="AE73" i="1"/>
  <c r="AE74" i="1"/>
  <c r="AE75" i="1"/>
  <c r="AE76" i="1"/>
  <c r="AE77" i="1"/>
  <c r="AE78" i="1"/>
  <c r="AE79" i="1"/>
  <c r="AE80" i="1"/>
  <c r="AE81" i="1"/>
  <c r="AE82" i="1"/>
  <c r="AE87" i="1"/>
  <c r="AE91" i="1"/>
  <c r="AE93" i="1"/>
  <c r="AE94" i="1"/>
  <c r="AE96" i="1"/>
  <c r="AE97" i="1"/>
  <c r="AE98" i="1"/>
  <c r="AE99" i="1"/>
  <c r="AE100" i="1"/>
  <c r="AE101" i="1"/>
  <c r="AE102" i="1"/>
  <c r="AE103" i="1"/>
  <c r="AE104" i="1"/>
  <c r="AE106" i="1"/>
  <c r="AE107" i="1"/>
  <c r="AE109" i="1"/>
  <c r="AE110" i="1"/>
  <c r="AE112" i="1"/>
  <c r="AE113" i="1"/>
  <c r="AE114" i="1"/>
  <c r="AE115" i="1"/>
  <c r="AE116" i="1"/>
  <c r="AE117" i="1"/>
  <c r="AE118" i="1"/>
  <c r="AE119" i="1"/>
  <c r="AE120" i="1"/>
  <c r="AE121" i="1"/>
  <c r="AE123" i="1"/>
  <c r="AE124" i="1"/>
  <c r="AE126" i="1"/>
  <c r="AE128" i="1"/>
  <c r="AE130" i="1"/>
  <c r="AE131" i="1"/>
  <c r="AE132" i="1"/>
  <c r="AE133" i="1"/>
  <c r="AE134" i="1"/>
  <c r="AE136" i="1"/>
  <c r="AE137" i="1"/>
  <c r="AE139" i="1"/>
  <c r="AE140" i="1"/>
  <c r="AE141" i="1"/>
  <c r="AE143" i="1"/>
  <c r="AE145" i="1"/>
  <c r="AE146" i="1"/>
  <c r="AE147" i="1"/>
  <c r="AE148" i="1"/>
  <c r="AE149" i="1"/>
  <c r="AE150" i="1"/>
  <c r="AE151" i="1"/>
  <c r="AE152" i="1"/>
  <c r="AE153" i="1"/>
  <c r="AE155" i="1"/>
  <c r="AE156" i="1"/>
  <c r="AE157" i="1"/>
  <c r="AE159" i="1"/>
  <c r="AE160" i="1"/>
  <c r="AE161" i="1"/>
  <c r="AE162" i="1"/>
  <c r="AE163" i="1"/>
  <c r="AE164" i="1"/>
  <c r="AE165" i="1"/>
  <c r="AE166" i="1"/>
  <c r="AE167" i="1"/>
  <c r="AE168" i="1"/>
  <c r="AE169" i="1"/>
  <c r="AE170" i="1"/>
  <c r="AE172" i="1"/>
  <c r="AE173" i="1"/>
  <c r="AE174" i="1"/>
  <c r="AE176" i="1"/>
  <c r="AE178" i="1"/>
  <c r="AE179" i="1"/>
  <c r="AE180" i="1"/>
  <c r="AE181" i="1"/>
  <c r="AE187" i="1"/>
  <c r="AE188" i="1"/>
  <c r="AE189" i="1"/>
  <c r="AE192" i="1"/>
  <c r="AE193" i="1"/>
  <c r="AE194" i="1"/>
  <c r="AE195" i="1"/>
  <c r="AE196" i="1"/>
  <c r="AE197" i="1"/>
  <c r="AE203" i="1"/>
  <c r="AE204" i="1"/>
  <c r="AE205" i="1"/>
  <c r="AE207" i="1"/>
  <c r="AE208" i="1"/>
  <c r="AE209" i="1"/>
  <c r="AE218" i="1"/>
  <c r="AE219" i="1"/>
  <c r="AE220" i="1"/>
  <c r="AE221" i="1"/>
  <c r="AE222" i="1"/>
  <c r="AE223" i="1"/>
  <c r="AE224" i="1"/>
  <c r="AE225" i="1"/>
  <c r="AE227" i="1"/>
  <c r="AE11" i="1"/>
  <c r="AD11" i="1"/>
  <c r="AD13" i="1"/>
  <c r="AD16" i="1"/>
  <c r="AD17" i="1"/>
  <c r="AD21" i="1"/>
  <c r="AD24" i="1"/>
  <c r="AD25" i="1"/>
  <c r="AD26" i="1"/>
  <c r="AD27" i="1"/>
  <c r="AD28" i="1"/>
  <c r="AD29" i="1"/>
  <c r="AD32" i="1"/>
  <c r="AD33" i="1"/>
  <c r="AD34" i="1"/>
  <c r="AD38" i="1"/>
  <c r="AD39" i="1"/>
  <c r="AD42" i="1"/>
  <c r="AD43" i="1"/>
  <c r="AD44" i="1"/>
  <c r="AD48" i="1"/>
  <c r="AD50" i="1"/>
  <c r="AD51" i="1"/>
  <c r="AD52" i="1"/>
  <c r="AD56" i="1"/>
  <c r="AD60" i="1"/>
  <c r="AD61" i="1"/>
  <c r="AD62" i="1"/>
  <c r="AD63" i="1"/>
  <c r="AD64" i="1"/>
  <c r="AD65" i="1"/>
  <c r="AD66" i="1"/>
  <c r="AD67" i="1"/>
  <c r="AD68" i="1"/>
  <c r="AD69" i="1"/>
  <c r="AD72" i="1"/>
  <c r="AD73" i="1"/>
  <c r="AD74" i="1"/>
  <c r="AD75" i="1"/>
  <c r="AD76" i="1"/>
  <c r="AD77" i="1"/>
  <c r="AD78" i="1"/>
  <c r="AD79" i="1"/>
  <c r="AD80" i="1"/>
  <c r="AD81" i="1"/>
  <c r="AD82" i="1"/>
  <c r="AD87" i="1"/>
  <c r="AD91" i="1"/>
  <c r="AD93" i="1"/>
  <c r="AD94" i="1"/>
  <c r="AD96" i="1"/>
  <c r="AD97" i="1"/>
  <c r="AD99" i="1"/>
  <c r="AD100" i="1"/>
  <c r="AD101" i="1"/>
  <c r="AD102" i="1"/>
  <c r="AD103" i="1"/>
  <c r="AD104" i="1"/>
  <c r="AD106" i="1"/>
  <c r="AD107" i="1"/>
  <c r="AD109" i="1"/>
  <c r="AD110" i="1"/>
  <c r="AD112" i="1"/>
  <c r="AD113" i="1"/>
  <c r="AD114" i="1"/>
  <c r="AD115" i="1"/>
  <c r="AD116" i="1"/>
  <c r="AD117" i="1"/>
  <c r="AD118" i="1"/>
  <c r="AD119" i="1"/>
  <c r="AD120" i="1"/>
  <c r="AD121" i="1"/>
  <c r="AD123" i="1"/>
  <c r="AD124" i="1"/>
  <c r="AD126" i="1"/>
  <c r="AD128" i="1"/>
  <c r="AD130" i="1"/>
  <c r="AD131" i="1"/>
  <c r="AD132" i="1"/>
  <c r="AD133" i="1"/>
  <c r="AD134" i="1"/>
  <c r="AD136" i="1"/>
  <c r="AD137" i="1"/>
  <c r="AD139" i="1"/>
  <c r="AD140" i="1"/>
  <c r="AD141" i="1"/>
  <c r="AD143" i="1"/>
  <c r="AD145" i="1"/>
  <c r="AD146" i="1"/>
  <c r="AD147" i="1"/>
  <c r="AD148" i="1"/>
  <c r="AD149" i="1"/>
  <c r="AD150" i="1"/>
  <c r="AD152" i="1"/>
  <c r="AD153" i="1"/>
  <c r="AD155" i="1"/>
  <c r="AD156" i="1"/>
  <c r="AD157" i="1"/>
  <c r="AD159" i="1"/>
  <c r="AD160" i="1"/>
  <c r="AD161" i="1"/>
  <c r="AD162" i="1"/>
  <c r="AD163" i="1"/>
  <c r="AD164" i="1"/>
  <c r="AD165" i="1"/>
  <c r="AD166" i="1"/>
  <c r="AD167" i="1"/>
  <c r="AD168" i="1"/>
  <c r="AD169" i="1"/>
  <c r="AD170" i="1"/>
  <c r="AD172" i="1"/>
  <c r="AD173" i="1"/>
  <c r="AD174" i="1"/>
  <c r="AD178" i="1"/>
  <c r="AD179" i="1"/>
  <c r="AD180" i="1"/>
  <c r="AD181" i="1"/>
  <c r="AD187" i="1"/>
  <c r="AD188" i="1"/>
  <c r="AD189" i="1"/>
  <c r="AD192" i="1"/>
  <c r="AD193" i="1"/>
  <c r="AD194" i="1"/>
  <c r="AD195" i="1"/>
  <c r="AD196" i="1"/>
  <c r="AD197" i="1"/>
  <c r="AD201" i="1"/>
  <c r="AD202" i="1"/>
  <c r="AD204" i="1"/>
  <c r="AD205" i="1"/>
  <c r="AD207" i="1"/>
  <c r="AD208" i="1"/>
  <c r="AD218" i="1"/>
  <c r="AD219" i="1"/>
  <c r="AD220" i="1"/>
  <c r="AD221" i="1"/>
  <c r="AD227" i="1"/>
  <c r="AD228" i="1"/>
  <c r="O227" i="1"/>
  <c r="P227" i="1" s="1"/>
  <c r="O228" i="1" l="1"/>
  <c r="R228" i="1" s="1"/>
  <c r="U228" i="1" s="1"/>
  <c r="X228" i="1" s="1"/>
  <c r="O202" i="1"/>
  <c r="P202" i="1" s="1"/>
  <c r="S202" i="1" s="1"/>
  <c r="V202" i="1" s="1"/>
  <c r="Y202" i="1" s="1"/>
  <c r="Z151" i="1"/>
  <c r="Z62" i="1"/>
  <c r="P228" i="1" l="1"/>
  <c r="Y228" i="1" s="1"/>
  <c r="AB202" i="1"/>
  <c r="AE202" i="1" s="1"/>
  <c r="Z224" i="1"/>
  <c r="Z187" i="1"/>
  <c r="Z178" i="1"/>
  <c r="Z153" i="1"/>
  <c r="Z149" i="1"/>
  <c r="Z142" i="1"/>
  <c r="Z98" i="1"/>
  <c r="Z80" i="1"/>
  <c r="O11" i="1"/>
  <c r="P11" i="1" s="1"/>
  <c r="S11" i="1" s="1"/>
  <c r="V11" i="1" s="1"/>
  <c r="O12" i="1"/>
  <c r="R12" i="1" s="1"/>
  <c r="U12" i="1" s="1"/>
  <c r="O13" i="1"/>
  <c r="O14" i="1"/>
  <c r="P14" i="1" s="1"/>
  <c r="S14" i="1" s="1"/>
  <c r="V14" i="1" s="1"/>
  <c r="O15" i="1"/>
  <c r="P15" i="1" s="1"/>
  <c r="S15" i="1" s="1"/>
  <c r="V15" i="1" s="1"/>
  <c r="O16" i="1"/>
  <c r="R16" i="1" s="1"/>
  <c r="U16" i="1" s="1"/>
  <c r="O17" i="1"/>
  <c r="O18" i="1"/>
  <c r="P18" i="1" s="1"/>
  <c r="S18" i="1" s="1"/>
  <c r="V18" i="1" s="1"/>
  <c r="O19" i="1"/>
  <c r="P19" i="1" s="1"/>
  <c r="S19" i="1" s="1"/>
  <c r="V19" i="1" s="1"/>
  <c r="O20" i="1"/>
  <c r="R20" i="1" s="1"/>
  <c r="U20" i="1" s="1"/>
  <c r="O21" i="1"/>
  <c r="O22" i="1"/>
  <c r="P22" i="1" s="1"/>
  <c r="S22" i="1" s="1"/>
  <c r="O23" i="1"/>
  <c r="P23" i="1" s="1"/>
  <c r="O24" i="1"/>
  <c r="R24" i="1" s="1"/>
  <c r="U24" i="1" s="1"/>
  <c r="S24" i="1"/>
  <c r="V24" i="1" s="1"/>
  <c r="O25" i="1"/>
  <c r="R25" i="1" s="1"/>
  <c r="U25" i="1" s="1"/>
  <c r="S25" i="1"/>
  <c r="V25" i="1" s="1"/>
  <c r="O26" i="1"/>
  <c r="P26" i="1" s="1"/>
  <c r="S26" i="1" s="1"/>
  <c r="V26" i="1" s="1"/>
  <c r="O27" i="1"/>
  <c r="R27" i="1" s="1"/>
  <c r="U27" i="1" s="1"/>
  <c r="O28" i="1"/>
  <c r="O29" i="1"/>
  <c r="P29" i="1" s="1"/>
  <c r="S29" i="1" s="1"/>
  <c r="V29" i="1" s="1"/>
  <c r="O30" i="1"/>
  <c r="P30" i="1" s="1"/>
  <c r="O31" i="1"/>
  <c r="R31" i="1" s="1"/>
  <c r="U31" i="1" s="1"/>
  <c r="O32" i="1"/>
  <c r="O33" i="1"/>
  <c r="T33" i="1"/>
  <c r="O34" i="1"/>
  <c r="R34" i="1" s="1"/>
  <c r="U34" i="1" s="1"/>
  <c r="O35" i="1"/>
  <c r="O36" i="1"/>
  <c r="R36" i="1" s="1"/>
  <c r="U36" i="1" s="1"/>
  <c r="O37" i="1"/>
  <c r="P37" i="1" s="1"/>
  <c r="S37" i="1" s="1"/>
  <c r="V37" i="1" s="1"/>
  <c r="O38" i="1"/>
  <c r="R38" i="1" s="1"/>
  <c r="U38" i="1" s="1"/>
  <c r="O39" i="1"/>
  <c r="O40" i="1"/>
  <c r="P40" i="1" s="1"/>
  <c r="O41" i="1"/>
  <c r="R41" i="1" s="1"/>
  <c r="U41" i="1" s="1"/>
  <c r="O42" i="1"/>
  <c r="R42" i="1" s="1"/>
  <c r="U42" i="1" s="1"/>
  <c r="O43" i="1"/>
  <c r="O44" i="1"/>
  <c r="P44" i="1" s="1"/>
  <c r="S44" i="1" s="1"/>
  <c r="V44" i="1" s="1"/>
  <c r="O45" i="1"/>
  <c r="V45" i="1" s="1"/>
  <c r="O46" i="1"/>
  <c r="R46" i="1" s="1"/>
  <c r="U46" i="1" s="1"/>
  <c r="U47" i="1"/>
  <c r="V47" i="1"/>
  <c r="O48" i="1"/>
  <c r="R48" i="1" s="1"/>
  <c r="U48" i="1" s="1"/>
  <c r="O49" i="1"/>
  <c r="O50" i="1"/>
  <c r="R50" i="1" s="1"/>
  <c r="U50" i="1" s="1"/>
  <c r="P50" i="1"/>
  <c r="S50" i="1" s="1"/>
  <c r="V50" i="1" s="1"/>
  <c r="O51" i="1"/>
  <c r="P51" i="1" s="1"/>
  <c r="S51" i="1" s="1"/>
  <c r="V51" i="1" s="1"/>
  <c r="O52" i="1"/>
  <c r="R52" i="1" s="1"/>
  <c r="U52" i="1" s="1"/>
  <c r="O53" i="1"/>
  <c r="O54" i="1"/>
  <c r="P54" i="1" s="1"/>
  <c r="S54" i="1" s="1"/>
  <c r="V54" i="1" s="1"/>
  <c r="O55" i="1"/>
  <c r="R55" i="1" s="1"/>
  <c r="U55" i="1" s="1"/>
  <c r="O56" i="1"/>
  <c r="R56" i="1" s="1"/>
  <c r="U56" i="1" s="1"/>
  <c r="O57" i="1"/>
  <c r="O58" i="1"/>
  <c r="R58" i="1" s="1"/>
  <c r="U58" i="1" s="1"/>
  <c r="O59" i="1"/>
  <c r="P59" i="1" s="1"/>
  <c r="V59" i="1" s="1"/>
  <c r="O60" i="1"/>
  <c r="R60" i="1" s="1"/>
  <c r="U60" i="1" s="1"/>
  <c r="O61" i="1"/>
  <c r="O62" i="1"/>
  <c r="O63" i="1"/>
  <c r="P63" i="1" s="1"/>
  <c r="S63" i="1" s="1"/>
  <c r="V63" i="1" s="1"/>
  <c r="O64" i="1"/>
  <c r="P64" i="1" s="1"/>
  <c r="S64" i="1" s="1"/>
  <c r="V64" i="1" s="1"/>
  <c r="O65" i="1"/>
  <c r="R65" i="1" s="1"/>
  <c r="U65" i="1" s="1"/>
  <c r="P65" i="1"/>
  <c r="S65" i="1" s="1"/>
  <c r="V65" i="1" s="1"/>
  <c r="O66" i="1"/>
  <c r="R66" i="1" s="1"/>
  <c r="U66" i="1" s="1"/>
  <c r="O67" i="1"/>
  <c r="R67" i="1" s="1"/>
  <c r="U67" i="1" s="1"/>
  <c r="O68" i="1"/>
  <c r="P68" i="1" s="1"/>
  <c r="S68" i="1" s="1"/>
  <c r="V68" i="1" s="1"/>
  <c r="O69" i="1"/>
  <c r="O70" i="1"/>
  <c r="P70" i="1" s="1"/>
  <c r="S70" i="1" s="1"/>
  <c r="V70" i="1" s="1"/>
  <c r="O71" i="1"/>
  <c r="R71" i="1" s="1"/>
  <c r="U71" i="1" s="1"/>
  <c r="O72" i="1"/>
  <c r="P72" i="1" s="1"/>
  <c r="S72" i="1" s="1"/>
  <c r="V72" i="1" s="1"/>
  <c r="O73" i="1"/>
  <c r="T73" i="1"/>
  <c r="O74" i="1"/>
  <c r="R74" i="1" s="1"/>
  <c r="U74" i="1" s="1"/>
  <c r="O75" i="1"/>
  <c r="P75" i="1" s="1"/>
  <c r="S75" i="1" s="1"/>
  <c r="V75" i="1" s="1"/>
  <c r="O76" i="1"/>
  <c r="P76" i="1" s="1"/>
  <c r="S76" i="1" s="1"/>
  <c r="V76" i="1" s="1"/>
  <c r="O77" i="1"/>
  <c r="R77" i="1" s="1"/>
  <c r="U77" i="1" s="1"/>
  <c r="O78" i="1"/>
  <c r="R78" i="1" s="1"/>
  <c r="U78" i="1" s="1"/>
  <c r="O79" i="1"/>
  <c r="P79" i="1" s="1"/>
  <c r="S79" i="1" s="1"/>
  <c r="V79" i="1" s="1"/>
  <c r="O80" i="1"/>
  <c r="O81" i="1"/>
  <c r="P81" i="1" s="1"/>
  <c r="S81" i="1" s="1"/>
  <c r="V81" i="1" s="1"/>
  <c r="O82" i="1"/>
  <c r="R82" i="1" s="1"/>
  <c r="U82" i="1" s="1"/>
  <c r="O83" i="1"/>
  <c r="P83" i="1" s="1"/>
  <c r="V83" i="1" s="1"/>
  <c r="O84" i="1"/>
  <c r="P84" i="1" s="1"/>
  <c r="S84" i="1" s="1"/>
  <c r="O85" i="1"/>
  <c r="P85" i="1" s="1"/>
  <c r="O86" i="1"/>
  <c r="R86" i="1" s="1"/>
  <c r="U86" i="1" s="1"/>
  <c r="O87" i="1"/>
  <c r="P87" i="1" s="1"/>
  <c r="S87" i="1" s="1"/>
  <c r="V87" i="1" s="1"/>
  <c r="O88" i="1"/>
  <c r="P88" i="1" s="1"/>
  <c r="S88" i="1" s="1"/>
  <c r="V88" i="1" s="1"/>
  <c r="O89" i="1"/>
  <c r="R89" i="1" s="1"/>
  <c r="U89" i="1" s="1"/>
  <c r="O90" i="1"/>
  <c r="R90" i="1" s="1"/>
  <c r="U90" i="1" s="1"/>
  <c r="O91" i="1"/>
  <c r="R91" i="1" s="1"/>
  <c r="U91" i="1" s="1"/>
  <c r="S91" i="1"/>
  <c r="V91" i="1" s="1"/>
  <c r="O92" i="1"/>
  <c r="P92" i="1" s="1"/>
  <c r="O93" i="1"/>
  <c r="O94" i="1"/>
  <c r="R94" i="1" s="1"/>
  <c r="U94" i="1" s="1"/>
  <c r="O95" i="1"/>
  <c r="R95" i="1" s="1"/>
  <c r="U95" i="1" s="1"/>
  <c r="O96" i="1"/>
  <c r="R96" i="1" s="1"/>
  <c r="U96" i="1" s="1"/>
  <c r="O97" i="1"/>
  <c r="J98" i="1"/>
  <c r="R98" i="1"/>
  <c r="U98" i="1" s="1"/>
  <c r="S98" i="1"/>
  <c r="V98" i="1"/>
  <c r="O99" i="1"/>
  <c r="R99" i="1" s="1"/>
  <c r="U99" i="1" s="1"/>
  <c r="O100" i="1"/>
  <c r="R100" i="1" s="1"/>
  <c r="U100" i="1" s="1"/>
  <c r="S100" i="1"/>
  <c r="V100" i="1" s="1"/>
  <c r="O101" i="1"/>
  <c r="R101" i="1" s="1"/>
  <c r="U101" i="1" s="1"/>
  <c r="O102" i="1"/>
  <c r="T102" i="1"/>
  <c r="O103" i="1"/>
  <c r="R103" i="1" s="1"/>
  <c r="U103" i="1" s="1"/>
  <c r="O104" i="1"/>
  <c r="P104" i="1" s="1"/>
  <c r="V104" i="1" s="1"/>
  <c r="O105" i="1"/>
  <c r="R105" i="1" s="1"/>
  <c r="U105" i="1" s="1"/>
  <c r="O106" i="1"/>
  <c r="P106" i="1" s="1"/>
  <c r="V106" i="1" s="1"/>
  <c r="O107" i="1"/>
  <c r="R107" i="1" s="1"/>
  <c r="U107" i="1" s="1"/>
  <c r="S107" i="1"/>
  <c r="V107" i="1" s="1"/>
  <c r="O108" i="1"/>
  <c r="O109" i="1"/>
  <c r="R109" i="1" s="1"/>
  <c r="U109" i="1" s="1"/>
  <c r="O110" i="1"/>
  <c r="R110" i="1" s="1"/>
  <c r="U110" i="1" s="1"/>
  <c r="O111" i="1"/>
  <c r="P111" i="1" s="1"/>
  <c r="V111" i="1" s="1"/>
  <c r="O112" i="1"/>
  <c r="O113" i="1"/>
  <c r="R113" i="1" s="1"/>
  <c r="U113" i="1" s="1"/>
  <c r="P113" i="1"/>
  <c r="V113" i="1" s="1"/>
  <c r="O114" i="1"/>
  <c r="R114" i="1" s="1"/>
  <c r="U114" i="1" s="1"/>
  <c r="O115" i="1"/>
  <c r="P115" i="1" s="1"/>
  <c r="S115" i="1" s="1"/>
  <c r="V115" i="1" s="1"/>
  <c r="O116" i="1"/>
  <c r="R116" i="1" s="1"/>
  <c r="U116" i="1" s="1"/>
  <c r="O117" i="1"/>
  <c r="P117" i="1" s="1"/>
  <c r="S117" i="1" s="1"/>
  <c r="V117" i="1" s="1"/>
  <c r="O118" i="1"/>
  <c r="R118" i="1" s="1"/>
  <c r="U118" i="1" s="1"/>
  <c r="O119" i="1"/>
  <c r="P119" i="1" s="1"/>
  <c r="S119" i="1" s="1"/>
  <c r="V119" i="1" s="1"/>
  <c r="O120" i="1"/>
  <c r="O121" i="1"/>
  <c r="P121" i="1" s="1"/>
  <c r="S121" i="1" s="1"/>
  <c r="V121" i="1" s="1"/>
  <c r="O122" i="1"/>
  <c r="P122" i="1" s="1"/>
  <c r="S122" i="1" s="1"/>
  <c r="V122" i="1" s="1"/>
  <c r="O123" i="1"/>
  <c r="P123" i="1" s="1"/>
  <c r="S123" i="1" s="1"/>
  <c r="V123" i="1" s="1"/>
  <c r="O124" i="1"/>
  <c r="R124" i="1" s="1"/>
  <c r="U124" i="1" s="1"/>
  <c r="S125" i="1"/>
  <c r="V125" i="1" s="1"/>
  <c r="O126" i="1"/>
  <c r="T126" i="1"/>
  <c r="O127" i="1"/>
  <c r="P127" i="1" s="1"/>
  <c r="S127" i="1" s="1"/>
  <c r="V127" i="1" s="1"/>
  <c r="O128" i="1"/>
  <c r="R128" i="1" s="1"/>
  <c r="U128" i="1" s="1"/>
  <c r="O129" i="1"/>
  <c r="P129" i="1" s="1"/>
  <c r="S129" i="1" s="1"/>
  <c r="V129" i="1" s="1"/>
  <c r="O130" i="1"/>
  <c r="O131" i="1"/>
  <c r="P131" i="1" s="1"/>
  <c r="Q131" i="1"/>
  <c r="O132" i="1"/>
  <c r="P132" i="1" s="1"/>
  <c r="S132" i="1" s="1"/>
  <c r="V132" i="1" s="1"/>
  <c r="O133" i="1"/>
  <c r="P133" i="1" s="1"/>
  <c r="S133" i="1" s="1"/>
  <c r="V133" i="1" s="1"/>
  <c r="O134" i="1"/>
  <c r="P134" i="1" s="1"/>
  <c r="S134" i="1" s="1"/>
  <c r="V134" i="1" s="1"/>
  <c r="O135" i="1"/>
  <c r="R135" i="1" s="1"/>
  <c r="U135" i="1" s="1"/>
  <c r="O136" i="1"/>
  <c r="P136" i="1" s="1"/>
  <c r="S136" i="1" s="1"/>
  <c r="V136" i="1" s="1"/>
  <c r="O137" i="1"/>
  <c r="T137" i="1"/>
  <c r="O138" i="1"/>
  <c r="P138" i="1" s="1"/>
  <c r="S138" i="1" s="1"/>
  <c r="V138" i="1" s="1"/>
  <c r="O139" i="1"/>
  <c r="T139" i="1"/>
  <c r="O140" i="1"/>
  <c r="T140" i="1"/>
  <c r="O141" i="1"/>
  <c r="T141" i="1"/>
  <c r="O142" i="1"/>
  <c r="O143" i="1"/>
  <c r="T143" i="1"/>
  <c r="O144" i="1"/>
  <c r="P144" i="1" s="1"/>
  <c r="S144" i="1" s="1"/>
  <c r="V144" i="1" s="1"/>
  <c r="O145" i="1"/>
  <c r="P145" i="1" s="1"/>
  <c r="S145" i="1" s="1"/>
  <c r="V145" i="1" s="1"/>
  <c r="O146" i="1"/>
  <c r="P146" i="1" s="1"/>
  <c r="S146" i="1" s="1"/>
  <c r="V146" i="1" s="1"/>
  <c r="U146" i="1"/>
  <c r="O147" i="1"/>
  <c r="P147" i="1" s="1"/>
  <c r="S147" i="1" s="1"/>
  <c r="V147" i="1" s="1"/>
  <c r="O148" i="1"/>
  <c r="T148" i="1"/>
  <c r="O149" i="1"/>
  <c r="O150" i="1"/>
  <c r="P150" i="1" s="1"/>
  <c r="S150" i="1" s="1"/>
  <c r="V150" i="1" s="1"/>
  <c r="O151" i="1"/>
  <c r="O152" i="1"/>
  <c r="R152" i="1" s="1"/>
  <c r="U152" i="1" s="1"/>
  <c r="O153" i="1"/>
  <c r="O154" i="1"/>
  <c r="R154" i="1" s="1"/>
  <c r="U154" i="1" s="1"/>
  <c r="O155" i="1"/>
  <c r="R155" i="1" s="1"/>
  <c r="U155" i="1" s="1"/>
  <c r="O156" i="1"/>
  <c r="T156" i="1"/>
  <c r="O157" i="1"/>
  <c r="P157" i="1" s="1"/>
  <c r="S157" i="1" s="1"/>
  <c r="V157" i="1" s="1"/>
  <c r="O158" i="1"/>
  <c r="R158" i="1" s="1"/>
  <c r="U158" i="1" s="1"/>
  <c r="O159" i="1"/>
  <c r="P159" i="1" s="1"/>
  <c r="S159" i="1" s="1"/>
  <c r="V159" i="1" s="1"/>
  <c r="O160" i="1"/>
  <c r="P160" i="1" s="1"/>
  <c r="S160" i="1" s="1"/>
  <c r="V160" i="1" s="1"/>
  <c r="O161" i="1"/>
  <c r="P161" i="1" s="1"/>
  <c r="S161" i="1" s="1"/>
  <c r="V161" i="1" s="1"/>
  <c r="O162" i="1"/>
  <c r="R162" i="1" s="1"/>
  <c r="U162" i="1" s="1"/>
  <c r="O163" i="1"/>
  <c r="P163" i="1" s="1"/>
  <c r="S163" i="1" s="1"/>
  <c r="V163" i="1" s="1"/>
  <c r="O164" i="1"/>
  <c r="P164" i="1" s="1"/>
  <c r="S164" i="1" s="1"/>
  <c r="V164" i="1" s="1"/>
  <c r="O165" i="1"/>
  <c r="P165" i="1" s="1"/>
  <c r="S165" i="1" s="1"/>
  <c r="V165" i="1" s="1"/>
  <c r="O166" i="1"/>
  <c r="P166" i="1" s="1"/>
  <c r="S166" i="1" s="1"/>
  <c r="V166" i="1" s="1"/>
  <c r="O167" i="1"/>
  <c r="P167" i="1" s="1"/>
  <c r="S167" i="1" s="1"/>
  <c r="V167" i="1" s="1"/>
  <c r="O168" i="1"/>
  <c r="R168" i="1" s="1"/>
  <c r="U168" i="1" s="1"/>
  <c r="O169" i="1"/>
  <c r="P169" i="1" s="1"/>
  <c r="S169" i="1" s="1"/>
  <c r="V169" i="1" s="1"/>
  <c r="O170" i="1"/>
  <c r="P170" i="1" s="1"/>
  <c r="S170" i="1" s="1"/>
  <c r="V170" i="1" s="1"/>
  <c r="O171" i="1"/>
  <c r="P171" i="1" s="1"/>
  <c r="S171" i="1" s="1"/>
  <c r="V171" i="1" s="1"/>
  <c r="O172" i="1"/>
  <c r="R172" i="1" s="1"/>
  <c r="U172" i="1" s="1"/>
  <c r="S172" i="1"/>
  <c r="V172" i="1" s="1"/>
  <c r="O173" i="1"/>
  <c r="R173" i="1" s="1"/>
  <c r="U173" i="1" s="1"/>
  <c r="S173" i="1"/>
  <c r="V173" i="1" s="1"/>
  <c r="O174" i="1"/>
  <c r="R174" i="1" s="1"/>
  <c r="U174" i="1" s="1"/>
  <c r="S174" i="1"/>
  <c r="V174" i="1" s="1"/>
  <c r="O175" i="1"/>
  <c r="P175" i="1" s="1"/>
  <c r="S175" i="1" s="1"/>
  <c r="V175" i="1" s="1"/>
  <c r="O176" i="1"/>
  <c r="P176" i="1" s="1"/>
  <c r="S176" i="1" s="1"/>
  <c r="V176" i="1" s="1"/>
  <c r="O177" i="1"/>
  <c r="P177" i="1" s="1"/>
  <c r="O178" i="1"/>
  <c r="O179" i="1"/>
  <c r="R179" i="1" s="1"/>
  <c r="U179" i="1" s="1"/>
  <c r="S179" i="1"/>
  <c r="V179" i="1" s="1"/>
  <c r="O180" i="1"/>
  <c r="P180" i="1" s="1"/>
  <c r="S180" i="1" s="1"/>
  <c r="V180" i="1" s="1"/>
  <c r="O181" i="1"/>
  <c r="P181" i="1" s="1"/>
  <c r="S181" i="1" s="1"/>
  <c r="V181" i="1" s="1"/>
  <c r="O182" i="1"/>
  <c r="P182" i="1" s="1"/>
  <c r="S182" i="1" s="1"/>
  <c r="V182" i="1" s="1"/>
  <c r="O183" i="1"/>
  <c r="P183" i="1" s="1"/>
  <c r="S183" i="1" s="1"/>
  <c r="V183" i="1" s="1"/>
  <c r="O184" i="1"/>
  <c r="R184" i="1" s="1"/>
  <c r="U184" i="1" s="1"/>
  <c r="O185" i="1"/>
  <c r="P185" i="1" s="1"/>
  <c r="S185" i="1" s="1"/>
  <c r="V185" i="1" s="1"/>
  <c r="O186" i="1"/>
  <c r="P186" i="1" s="1"/>
  <c r="S186" i="1" s="1"/>
  <c r="V186" i="1" s="1"/>
  <c r="I187" i="1"/>
  <c r="O187" i="1"/>
  <c r="S187" i="1"/>
  <c r="V187" i="1" s="1"/>
  <c r="O188" i="1"/>
  <c r="P188" i="1" s="1"/>
  <c r="S188" i="1" s="1"/>
  <c r="V188" i="1" s="1"/>
  <c r="O189" i="1"/>
  <c r="R189" i="1" s="1"/>
  <c r="U189" i="1" s="1"/>
  <c r="O190" i="1"/>
  <c r="P190" i="1" s="1"/>
  <c r="O191" i="1"/>
  <c r="P191" i="1" s="1"/>
  <c r="O192" i="1"/>
  <c r="P192" i="1" s="1"/>
  <c r="S192" i="1" s="1"/>
  <c r="V192" i="1" s="1"/>
  <c r="O193" i="1"/>
  <c r="R193" i="1" s="1"/>
  <c r="U193" i="1" s="1"/>
  <c r="S193" i="1"/>
  <c r="V193" i="1" s="1"/>
  <c r="O194" i="1"/>
  <c r="P194" i="1" s="1"/>
  <c r="S194" i="1" s="1"/>
  <c r="V194" i="1" s="1"/>
  <c r="O195" i="1"/>
  <c r="P195" i="1" s="1"/>
  <c r="S195" i="1" s="1"/>
  <c r="V195" i="1" s="1"/>
  <c r="O196" i="1"/>
  <c r="P196" i="1" s="1"/>
  <c r="S196" i="1" s="1"/>
  <c r="V196" i="1" s="1"/>
  <c r="O197" i="1"/>
  <c r="P197" i="1" s="1"/>
  <c r="S197" i="1" s="1"/>
  <c r="V197" i="1" s="1"/>
  <c r="O198" i="1"/>
  <c r="O199" i="1"/>
  <c r="P199" i="1" s="1"/>
  <c r="O200" i="1"/>
  <c r="O201" i="1"/>
  <c r="P201" i="1" s="1"/>
  <c r="S201" i="1" s="1"/>
  <c r="V201" i="1" s="1"/>
  <c r="O203" i="1"/>
  <c r="P203" i="1" s="1"/>
  <c r="S203" i="1" s="1"/>
  <c r="V203" i="1" s="1"/>
  <c r="O204" i="1"/>
  <c r="P204" i="1" s="1"/>
  <c r="S204" i="1" s="1"/>
  <c r="V204" i="1" s="1"/>
  <c r="O205" i="1"/>
  <c r="P205" i="1" s="1"/>
  <c r="S205" i="1" s="1"/>
  <c r="V205" i="1" s="1"/>
  <c r="O206" i="1"/>
  <c r="P206" i="1" s="1"/>
  <c r="O207" i="1"/>
  <c r="P207" i="1" s="1"/>
  <c r="S207" i="1" s="1"/>
  <c r="V207" i="1" s="1"/>
  <c r="O208" i="1"/>
  <c r="P208" i="1" s="1"/>
  <c r="S208" i="1" s="1"/>
  <c r="V208" i="1" s="1"/>
  <c r="O209" i="1"/>
  <c r="P209" i="1" s="1"/>
  <c r="V209" i="1"/>
  <c r="O210" i="1"/>
  <c r="R210" i="1" s="1"/>
  <c r="U210" i="1" s="1"/>
  <c r="O211" i="1"/>
  <c r="P211" i="1" s="1"/>
  <c r="O212" i="1"/>
  <c r="P212" i="1" s="1"/>
  <c r="O213" i="1"/>
  <c r="P213" i="1" s="1"/>
  <c r="S213" i="1" s="1"/>
  <c r="V213" i="1" s="1"/>
  <c r="O214" i="1"/>
  <c r="R214" i="1" s="1"/>
  <c r="U214" i="1" s="1"/>
  <c r="O215" i="1"/>
  <c r="P215" i="1" s="1"/>
  <c r="O216" i="1"/>
  <c r="P216" i="1" s="1"/>
  <c r="O217" i="1"/>
  <c r="P217" i="1" s="1"/>
  <c r="O218" i="1"/>
  <c r="P218" i="1" s="1"/>
  <c r="S218" i="1" s="1"/>
  <c r="V218" i="1" s="1"/>
  <c r="O219" i="1"/>
  <c r="P219" i="1" s="1"/>
  <c r="S219" i="1" s="1"/>
  <c r="V219" i="1" s="1"/>
  <c r="O220" i="1"/>
  <c r="P220" i="1" s="1"/>
  <c r="S220" i="1" s="1"/>
  <c r="V220" i="1" s="1"/>
  <c r="O221" i="1"/>
  <c r="R221" i="1" s="1"/>
  <c r="O222" i="1"/>
  <c r="P222" i="1" s="1"/>
  <c r="O223" i="1"/>
  <c r="P223" i="1" s="1"/>
  <c r="S223" i="1" s="1"/>
  <c r="O224" i="1"/>
  <c r="O225" i="1"/>
  <c r="P225" i="1" s="1"/>
  <c r="S225" i="1" s="1"/>
  <c r="O226" i="1"/>
  <c r="P226" i="1" s="1"/>
  <c r="V226" i="1"/>
  <c r="AA125" i="1"/>
  <c r="AD125" i="1" s="1"/>
  <c r="AA47" i="1"/>
  <c r="AD47" i="1" s="1"/>
  <c r="P137" i="1" l="1"/>
  <c r="R102" i="1"/>
  <c r="U102" i="1" s="1"/>
  <c r="P141" i="1"/>
  <c r="R140" i="1"/>
  <c r="U140" i="1" s="1"/>
  <c r="R126" i="1"/>
  <c r="U126" i="1" s="1"/>
  <c r="P156" i="1"/>
  <c r="P143" i="1"/>
  <c r="R148" i="1"/>
  <c r="U148" i="1" s="1"/>
  <c r="P33" i="1"/>
  <c r="P80" i="1"/>
  <c r="P142" i="1"/>
  <c r="P187" i="1"/>
  <c r="P153" i="1"/>
  <c r="P151" i="1"/>
  <c r="R178" i="1"/>
  <c r="P149" i="1"/>
  <c r="P62" i="1"/>
  <c r="P224" i="1"/>
  <c r="S224" i="1" s="1"/>
  <c r="AA224" i="1"/>
  <c r="AD224" i="1" s="1"/>
  <c r="P198" i="1"/>
  <c r="S198" i="1" s="1"/>
  <c r="V198" i="1" s="1"/>
  <c r="Y198" i="1" s="1"/>
  <c r="R200" i="1"/>
  <c r="U200" i="1" s="1"/>
  <c r="P200" i="1"/>
  <c r="S200" i="1" s="1"/>
  <c r="V200" i="1" s="1"/>
  <c r="Y200" i="1" s="1"/>
  <c r="P221" i="1"/>
  <c r="S221" i="1" s="1"/>
  <c r="P178" i="1"/>
  <c r="R134" i="1"/>
  <c r="U134" i="1" s="1"/>
  <c r="X134" i="1" s="1"/>
  <c r="P101" i="1"/>
  <c r="S101" i="1" s="1"/>
  <c r="V101" i="1" s="1"/>
  <c r="R120" i="1"/>
  <c r="U120" i="1" s="1"/>
  <c r="P120" i="1"/>
  <c r="S120" i="1" s="1"/>
  <c r="V120" i="1" s="1"/>
  <c r="Y120" i="1" s="1"/>
  <c r="P67" i="1"/>
  <c r="S67" i="1" s="1"/>
  <c r="V67" i="1" s="1"/>
  <c r="Y67" i="1" s="1"/>
  <c r="P86" i="1"/>
  <c r="S86" i="1" s="1"/>
  <c r="V86" i="1" s="1"/>
  <c r="R59" i="1"/>
  <c r="U59" i="1" s="1"/>
  <c r="P154" i="1"/>
  <c r="V154" i="1" s="1"/>
  <c r="Y154" i="1" s="1"/>
  <c r="P189" i="1"/>
  <c r="S189" i="1" s="1"/>
  <c r="V189" i="1" s="1"/>
  <c r="P158" i="1"/>
  <c r="S158" i="1" s="1"/>
  <c r="V158" i="1" s="1"/>
  <c r="R70" i="1"/>
  <c r="U70" i="1" s="1"/>
  <c r="P168" i="1"/>
  <c r="S168" i="1" s="1"/>
  <c r="V168" i="1" s="1"/>
  <c r="Y168" i="1" s="1"/>
  <c r="R111" i="1"/>
  <c r="U111" i="1" s="1"/>
  <c r="X111" i="1" s="1"/>
  <c r="AA111" i="1" s="1"/>
  <c r="AD111" i="1" s="1"/>
  <c r="P89" i="1"/>
  <c r="S89" i="1" s="1"/>
  <c r="P36" i="1"/>
  <c r="S36" i="1" s="1"/>
  <c r="V36" i="1" s="1"/>
  <c r="R205" i="1"/>
  <c r="U205" i="1" s="1"/>
  <c r="R198" i="1"/>
  <c r="U198" i="1" s="1"/>
  <c r="S104" i="1"/>
  <c r="R170" i="1"/>
  <c r="U170" i="1" s="1"/>
  <c r="X170" i="1" s="1"/>
  <c r="R104" i="1"/>
  <c r="U104" i="1" s="1"/>
  <c r="X104" i="1" s="1"/>
  <c r="R217" i="1"/>
  <c r="U217" i="1" s="1"/>
  <c r="X217" i="1" s="1"/>
  <c r="AA217" i="1" s="1"/>
  <c r="AD217" i="1" s="1"/>
  <c r="R144" i="1"/>
  <c r="U144" i="1" s="1"/>
  <c r="X144" i="1" s="1"/>
  <c r="AA144" i="1" s="1"/>
  <c r="AD144" i="1" s="1"/>
  <c r="P214" i="1"/>
  <c r="S214" i="1" s="1"/>
  <c r="R123" i="1"/>
  <c r="U123" i="1" s="1"/>
  <c r="P77" i="1"/>
  <c r="S77" i="1" s="1"/>
  <c r="V77" i="1" s="1"/>
  <c r="R143" i="1"/>
  <c r="U143" i="1" s="1"/>
  <c r="R180" i="1"/>
  <c r="U180" i="1" s="1"/>
  <c r="R121" i="1"/>
  <c r="U121" i="1" s="1"/>
  <c r="S83" i="1"/>
  <c r="R40" i="1"/>
  <c r="U40" i="1" s="1"/>
  <c r="X40" i="1" s="1"/>
  <c r="AA40" i="1" s="1"/>
  <c r="AD40" i="1" s="1"/>
  <c r="P99" i="1"/>
  <c r="S99" i="1" s="1"/>
  <c r="V99" i="1" s="1"/>
  <c r="R83" i="1"/>
  <c r="U83" i="1" s="1"/>
  <c r="X83" i="1" s="1"/>
  <c r="AA83" i="1" s="1"/>
  <c r="AD83" i="1" s="1"/>
  <c r="P71" i="1"/>
  <c r="V71" i="1" s="1"/>
  <c r="R131" i="1"/>
  <c r="U131" i="1" s="1"/>
  <c r="R44" i="1"/>
  <c r="U44" i="1" s="1"/>
  <c r="X44" i="1" s="1"/>
  <c r="P96" i="1"/>
  <c r="S96" i="1" s="1"/>
  <c r="V96" i="1" s="1"/>
  <c r="R84" i="1"/>
  <c r="U84" i="1" s="1"/>
  <c r="P56" i="1"/>
  <c r="S56" i="1" s="1"/>
  <c r="V56" i="1" s="1"/>
  <c r="S190" i="1"/>
  <c r="V190" i="1"/>
  <c r="R225" i="1"/>
  <c r="U225" i="1" s="1"/>
  <c r="R190" i="1"/>
  <c r="U190" i="1" s="1"/>
  <c r="X190" i="1" s="1"/>
  <c r="AA190" i="1" s="1"/>
  <c r="AD190" i="1" s="1"/>
  <c r="R166" i="1"/>
  <c r="U166" i="1" s="1"/>
  <c r="X166" i="1" s="1"/>
  <c r="R160" i="1"/>
  <c r="U160" i="1" s="1"/>
  <c r="R127" i="1"/>
  <c r="U127" i="1" s="1"/>
  <c r="R194" i="1"/>
  <c r="U194" i="1" s="1"/>
  <c r="P155" i="1"/>
  <c r="S155" i="1" s="1"/>
  <c r="V155" i="1" s="1"/>
  <c r="S111" i="1"/>
  <c r="P103" i="1"/>
  <c r="S103" i="1" s="1"/>
  <c r="R85" i="1"/>
  <c r="U85" i="1" s="1"/>
  <c r="P66" i="1"/>
  <c r="S66" i="1" s="1"/>
  <c r="V66" i="1" s="1"/>
  <c r="Y66" i="1" s="1"/>
  <c r="P60" i="1"/>
  <c r="S60" i="1" s="1"/>
  <c r="V60" i="1" s="1"/>
  <c r="P48" i="1"/>
  <c r="S48" i="1" s="1"/>
  <c r="V48" i="1" s="1"/>
  <c r="P38" i="1"/>
  <c r="S38" i="1" s="1"/>
  <c r="V38" i="1" s="1"/>
  <c r="Y38" i="1" s="1"/>
  <c r="R22" i="1"/>
  <c r="U22" i="1" s="1"/>
  <c r="X22" i="1" s="1"/>
  <c r="AA22" i="1" s="1"/>
  <c r="AD22" i="1" s="1"/>
  <c r="P126" i="1"/>
  <c r="P110" i="1"/>
  <c r="S110" i="1" s="1"/>
  <c r="V110" i="1" s="1"/>
  <c r="R79" i="1"/>
  <c r="U79" i="1" s="1"/>
  <c r="R207" i="1"/>
  <c r="U207" i="1" s="1"/>
  <c r="X207" i="1" s="1"/>
  <c r="R196" i="1"/>
  <c r="U196" i="1" s="1"/>
  <c r="X196" i="1" s="1"/>
  <c r="R156" i="1"/>
  <c r="U156" i="1" s="1"/>
  <c r="R191" i="1"/>
  <c r="U191" i="1" s="1"/>
  <c r="X191" i="1" s="1"/>
  <c r="AA191" i="1" s="1"/>
  <c r="AD191" i="1" s="1"/>
  <c r="R119" i="1"/>
  <c r="U119" i="1" s="1"/>
  <c r="X119" i="1" s="1"/>
  <c r="P109" i="1"/>
  <c r="S109" i="1" s="1"/>
  <c r="V109" i="1" s="1"/>
  <c r="R81" i="1"/>
  <c r="U81" i="1" s="1"/>
  <c r="R63" i="1"/>
  <c r="U63" i="1" s="1"/>
  <c r="X63" i="1" s="1"/>
  <c r="R51" i="1"/>
  <c r="U51" i="1" s="1"/>
  <c r="P41" i="1"/>
  <c r="V41" i="1" s="1"/>
  <c r="V177" i="1"/>
  <c r="S177" i="1"/>
  <c r="R213" i="1"/>
  <c r="U213" i="1" s="1"/>
  <c r="R177" i="1"/>
  <c r="U177" i="1" s="1"/>
  <c r="P124" i="1"/>
  <c r="S124" i="1" s="1"/>
  <c r="V124" i="1" s="1"/>
  <c r="Y124" i="1" s="1"/>
  <c r="P102" i="1"/>
  <c r="R87" i="1"/>
  <c r="U87" i="1" s="1"/>
  <c r="X87" i="1" s="1"/>
  <c r="R62" i="1"/>
  <c r="R33" i="1"/>
  <c r="U33" i="1" s="1"/>
  <c r="R26" i="1"/>
  <c r="U26" i="1" s="1"/>
  <c r="X26" i="1" s="1"/>
  <c r="R23" i="1"/>
  <c r="U23" i="1" s="1"/>
  <c r="X23" i="1" s="1"/>
  <c r="AA23" i="1" s="1"/>
  <c r="AD23" i="1" s="1"/>
  <c r="S92" i="1"/>
  <c r="V92" i="1"/>
  <c r="V217" i="1"/>
  <c r="S217" i="1"/>
  <c r="V85" i="1"/>
  <c r="Y85" i="1" s="1"/>
  <c r="S85" i="1"/>
  <c r="P210" i="1"/>
  <c r="S210" i="1" s="1"/>
  <c r="V210" i="1" s="1"/>
  <c r="P184" i="1"/>
  <c r="S184" i="1" s="1"/>
  <c r="V184" i="1" s="1"/>
  <c r="Y184" i="1" s="1"/>
  <c r="P162" i="1"/>
  <c r="S162" i="1" s="1"/>
  <c r="V162" i="1" s="1"/>
  <c r="P152" i="1"/>
  <c r="S152" i="1" s="1"/>
  <c r="V152" i="1" s="1"/>
  <c r="P148" i="1"/>
  <c r="R136" i="1"/>
  <c r="U136" i="1" s="1"/>
  <c r="X136" i="1" s="1"/>
  <c r="P118" i="1"/>
  <c r="S118" i="1" s="1"/>
  <c r="V118" i="1" s="1"/>
  <c r="P114" i="1"/>
  <c r="S114" i="1" s="1"/>
  <c r="V114" i="1" s="1"/>
  <c r="P94" i="1"/>
  <c r="S94" i="1" s="1"/>
  <c r="V94" i="1" s="1"/>
  <c r="P58" i="1"/>
  <c r="V58" i="1" s="1"/>
  <c r="P55" i="1"/>
  <c r="S55" i="1" s="1"/>
  <c r="V55" i="1" s="1"/>
  <c r="Y55" i="1" s="1"/>
  <c r="P52" i="1"/>
  <c r="S52" i="1" s="1"/>
  <c r="V52" i="1" s="1"/>
  <c r="R30" i="1"/>
  <c r="U30" i="1" s="1"/>
  <c r="X30" i="1" s="1"/>
  <c r="AA30" i="1" s="1"/>
  <c r="AD30" i="1" s="1"/>
  <c r="R18" i="1"/>
  <c r="U18" i="1" s="1"/>
  <c r="X18" i="1" s="1"/>
  <c r="AA18" i="1" s="1"/>
  <c r="AD18" i="1" s="1"/>
  <c r="R14" i="1"/>
  <c r="U14" i="1" s="1"/>
  <c r="X14" i="1" s="1"/>
  <c r="AA14" i="1" s="1"/>
  <c r="AD14" i="1" s="1"/>
  <c r="R218" i="1"/>
  <c r="U218" i="1" s="1"/>
  <c r="R141" i="1"/>
  <c r="U141" i="1" s="1"/>
  <c r="R138" i="1"/>
  <c r="U138" i="1" s="1"/>
  <c r="X138" i="1" s="1"/>
  <c r="AA138" i="1" s="1"/>
  <c r="AD138" i="1" s="1"/>
  <c r="R129" i="1"/>
  <c r="U129" i="1" s="1"/>
  <c r="R88" i="1"/>
  <c r="U88" i="1" s="1"/>
  <c r="R76" i="1"/>
  <c r="U76" i="1" s="1"/>
  <c r="R54" i="1"/>
  <c r="U54" i="1" s="1"/>
  <c r="P46" i="1"/>
  <c r="P20" i="1"/>
  <c r="S20" i="1" s="1"/>
  <c r="V20" i="1" s="1"/>
  <c r="V225" i="1"/>
  <c r="R209" i="1"/>
  <c r="U209" i="1" s="1"/>
  <c r="R203" i="1"/>
  <c r="U203" i="1" s="1"/>
  <c r="X203" i="1" s="1"/>
  <c r="AA203" i="1" s="1"/>
  <c r="AD203" i="1" s="1"/>
  <c r="R182" i="1"/>
  <c r="U182" i="1" s="1"/>
  <c r="R147" i="1"/>
  <c r="U147" i="1" s="1"/>
  <c r="X147" i="1" s="1"/>
  <c r="R145" i="1"/>
  <c r="U145" i="1" s="1"/>
  <c r="X145" i="1" s="1"/>
  <c r="P135" i="1"/>
  <c r="S135" i="1" s="1"/>
  <c r="R132" i="1"/>
  <c r="U132" i="1" s="1"/>
  <c r="X132" i="1" s="1"/>
  <c r="R106" i="1"/>
  <c r="U106" i="1" s="1"/>
  <c r="X106" i="1" s="1"/>
  <c r="R29" i="1"/>
  <c r="U29" i="1" s="1"/>
  <c r="P16" i="1"/>
  <c r="S16" i="1" s="1"/>
  <c r="V16" i="1" s="1"/>
  <c r="P12" i="1"/>
  <c r="S12" i="1" s="1"/>
  <c r="R186" i="1"/>
  <c r="U186" i="1" s="1"/>
  <c r="R164" i="1"/>
  <c r="U164" i="1" s="1"/>
  <c r="R122" i="1"/>
  <c r="U122" i="1" s="1"/>
  <c r="P105" i="1"/>
  <c r="S105" i="1" s="1"/>
  <c r="P95" i="1"/>
  <c r="S95" i="1" s="1"/>
  <c r="V95" i="1" s="1"/>
  <c r="R92" i="1"/>
  <c r="U92" i="1" s="1"/>
  <c r="X92" i="1" s="1"/>
  <c r="AA92" i="1" s="1"/>
  <c r="AD92" i="1" s="1"/>
  <c r="R80" i="1"/>
  <c r="R72" i="1"/>
  <c r="U72" i="1" s="1"/>
  <c r="R45" i="1"/>
  <c r="U45" i="1" s="1"/>
  <c r="X45" i="1" s="1"/>
  <c r="AA45" i="1" s="1"/>
  <c r="AD45" i="1" s="1"/>
  <c r="P42" i="1"/>
  <c r="S42" i="1" s="1"/>
  <c r="V42" i="1" s="1"/>
  <c r="R37" i="1"/>
  <c r="U37" i="1" s="1"/>
  <c r="X37" i="1" s="1"/>
  <c r="AA37" i="1" s="1"/>
  <c r="AD37" i="1" s="1"/>
  <c r="P31" i="1"/>
  <c r="S31" i="1" s="1"/>
  <c r="R19" i="1"/>
  <c r="U19" i="1" s="1"/>
  <c r="R142" i="1"/>
  <c r="R75" i="1"/>
  <c r="U75" i="1" s="1"/>
  <c r="P34" i="1"/>
  <c r="S34" i="1" s="1"/>
  <c r="V34" i="1" s="1"/>
  <c r="P27" i="1"/>
  <c r="S27" i="1" s="1"/>
  <c r="V27" i="1" s="1"/>
  <c r="V22" i="1"/>
  <c r="R15" i="1"/>
  <c r="U15" i="1" s="1"/>
  <c r="R11" i="1"/>
  <c r="U11" i="1" s="1"/>
  <c r="V84" i="1"/>
  <c r="S216" i="1"/>
  <c r="V216" i="1"/>
  <c r="S222" i="1"/>
  <c r="V222" i="1"/>
  <c r="S215" i="1"/>
  <c r="V215" i="1"/>
  <c r="S199" i="1"/>
  <c r="V199" i="1"/>
  <c r="S212" i="1"/>
  <c r="V212" i="1"/>
  <c r="S211" i="1"/>
  <c r="V211" i="1"/>
  <c r="S191" i="1"/>
  <c r="V191" i="1"/>
  <c r="S206" i="1"/>
  <c r="V206" i="1"/>
  <c r="R206" i="1"/>
  <c r="U206" i="1" s="1"/>
  <c r="X206" i="1" s="1"/>
  <c r="AA206" i="1" s="1"/>
  <c r="AD206" i="1" s="1"/>
  <c r="R201" i="1"/>
  <c r="U201" i="1" s="1"/>
  <c r="X201" i="1" s="1"/>
  <c r="R197" i="1"/>
  <c r="U197" i="1" s="1"/>
  <c r="X197" i="1" s="1"/>
  <c r="R185" i="1"/>
  <c r="U185" i="1" s="1"/>
  <c r="R181" i="1"/>
  <c r="U181" i="1" s="1"/>
  <c r="X181" i="1" s="1"/>
  <c r="R171" i="1"/>
  <c r="U171" i="1" s="1"/>
  <c r="X171" i="1" s="1"/>
  <c r="AA171" i="1" s="1"/>
  <c r="AD171" i="1" s="1"/>
  <c r="R167" i="1"/>
  <c r="U167" i="1" s="1"/>
  <c r="X167" i="1" s="1"/>
  <c r="R163" i="1"/>
  <c r="U163" i="1" s="1"/>
  <c r="R159" i="1"/>
  <c r="U159" i="1" s="1"/>
  <c r="R151" i="1"/>
  <c r="P139" i="1"/>
  <c r="R139" i="1"/>
  <c r="U139" i="1" s="1"/>
  <c r="R137" i="1"/>
  <c r="U137" i="1" s="1"/>
  <c r="R133" i="1"/>
  <c r="U133" i="1" s="1"/>
  <c r="X133" i="1" s="1"/>
  <c r="P112" i="1"/>
  <c r="S112" i="1" s="1"/>
  <c r="V112" i="1" s="1"/>
  <c r="R112" i="1"/>
  <c r="U112" i="1" s="1"/>
  <c r="X112" i="1" s="1"/>
  <c r="P97" i="1"/>
  <c r="S97" i="1" s="1"/>
  <c r="V97" i="1" s="1"/>
  <c r="R97" i="1"/>
  <c r="U97" i="1" s="1"/>
  <c r="X97" i="1" s="1"/>
  <c r="S59" i="1"/>
  <c r="P57" i="1"/>
  <c r="S57" i="1" s="1"/>
  <c r="V57" i="1" s="1"/>
  <c r="R57" i="1"/>
  <c r="U57" i="1" s="1"/>
  <c r="X57" i="1" s="1"/>
  <c r="AA57" i="1" s="1"/>
  <c r="AD57" i="1" s="1"/>
  <c r="S45" i="1"/>
  <c r="P43" i="1"/>
  <c r="S43" i="1" s="1"/>
  <c r="V43" i="1" s="1"/>
  <c r="R43" i="1"/>
  <c r="U43" i="1" s="1"/>
  <c r="X43" i="1" s="1"/>
  <c r="P28" i="1"/>
  <c r="S28" i="1" s="1"/>
  <c r="V28" i="1" s="1"/>
  <c r="R28" i="1"/>
  <c r="U28" i="1" s="1"/>
  <c r="X28" i="1" s="1"/>
  <c r="S23" i="1"/>
  <c r="V23" i="1"/>
  <c r="P93" i="1"/>
  <c r="S93" i="1" s="1"/>
  <c r="V93" i="1" s="1"/>
  <c r="R93" i="1"/>
  <c r="U93" i="1" s="1"/>
  <c r="X93" i="1" s="1"/>
  <c r="P73" i="1"/>
  <c r="R73" i="1"/>
  <c r="U73" i="1" s="1"/>
  <c r="P17" i="1"/>
  <c r="S17" i="1" s="1"/>
  <c r="V17" i="1" s="1"/>
  <c r="Y17" i="1" s="1"/>
  <c r="R17" i="1"/>
  <c r="U17" i="1" s="1"/>
  <c r="R224" i="1"/>
  <c r="S131" i="1"/>
  <c r="V131" i="1" s="1"/>
  <c r="P116" i="1"/>
  <c r="S116" i="1" s="1"/>
  <c r="V116" i="1" s="1"/>
  <c r="Y116" i="1" s="1"/>
  <c r="P90" i="1"/>
  <c r="S90" i="1" s="1"/>
  <c r="V90" i="1" s="1"/>
  <c r="P13" i="1"/>
  <c r="S13" i="1" s="1"/>
  <c r="V13" i="1" s="1"/>
  <c r="R13" i="1"/>
  <c r="U13" i="1" s="1"/>
  <c r="X13" i="1" s="1"/>
  <c r="R222" i="1"/>
  <c r="U222" i="1" s="1"/>
  <c r="R219" i="1"/>
  <c r="U219" i="1" s="1"/>
  <c r="X219" i="1" s="1"/>
  <c r="R215" i="1"/>
  <c r="U215" i="1" s="1"/>
  <c r="R211" i="1"/>
  <c r="U211" i="1" s="1"/>
  <c r="R187" i="1"/>
  <c r="R175" i="1"/>
  <c r="U175" i="1" s="1"/>
  <c r="X175" i="1" s="1"/>
  <c r="AA175" i="1" s="1"/>
  <c r="AD175" i="1" s="1"/>
  <c r="R149" i="1"/>
  <c r="P140" i="1"/>
  <c r="S106" i="1"/>
  <c r="P82" i="1"/>
  <c r="S82" i="1" s="1"/>
  <c r="V82" i="1" s="1"/>
  <c r="P78" i="1"/>
  <c r="S78" i="1" s="1"/>
  <c r="V78" i="1" s="1"/>
  <c r="P74" i="1"/>
  <c r="S74" i="1" s="1"/>
  <c r="V74" i="1" s="1"/>
  <c r="S40" i="1"/>
  <c r="V40" i="1"/>
  <c r="S30" i="1"/>
  <c r="V30" i="1"/>
  <c r="R226" i="1"/>
  <c r="U226" i="1" s="1"/>
  <c r="X226" i="1" s="1"/>
  <c r="AA226" i="1" s="1"/>
  <c r="AD226" i="1" s="1"/>
  <c r="R208" i="1"/>
  <c r="U208" i="1" s="1"/>
  <c r="R204" i="1"/>
  <c r="U204" i="1" s="1"/>
  <c r="U199" i="1"/>
  <c r="R195" i="1"/>
  <c r="U195" i="1" s="1"/>
  <c r="R183" i="1"/>
  <c r="U183" i="1" s="1"/>
  <c r="R169" i="1"/>
  <c r="U169" i="1" s="1"/>
  <c r="R165" i="1"/>
  <c r="U165" i="1" s="1"/>
  <c r="R161" i="1"/>
  <c r="U161" i="1" s="1"/>
  <c r="R157" i="1"/>
  <c r="U157" i="1" s="1"/>
  <c r="P49" i="1"/>
  <c r="R49" i="1"/>
  <c r="U49" i="1" s="1"/>
  <c r="P35" i="1"/>
  <c r="R35" i="1"/>
  <c r="U35" i="1" s="1"/>
  <c r="X35" i="1" s="1"/>
  <c r="AA35" i="1" s="1"/>
  <c r="AD35" i="1" s="1"/>
  <c r="P61" i="1"/>
  <c r="S61" i="1" s="1"/>
  <c r="V61" i="1" s="1"/>
  <c r="R61" i="1"/>
  <c r="U61" i="1" s="1"/>
  <c r="X61" i="1" s="1"/>
  <c r="R223" i="1"/>
  <c r="U223" i="1" s="1"/>
  <c r="R220" i="1"/>
  <c r="U220" i="1" s="1"/>
  <c r="R216" i="1"/>
  <c r="U216" i="1" s="1"/>
  <c r="R212" i="1"/>
  <c r="U212" i="1" s="1"/>
  <c r="R192" i="1"/>
  <c r="U192" i="1" s="1"/>
  <c r="R188" i="1"/>
  <c r="U188" i="1" s="1"/>
  <c r="R176" i="1"/>
  <c r="U176" i="1" s="1"/>
  <c r="X176" i="1" s="1"/>
  <c r="AA176" i="1" s="1"/>
  <c r="AD176" i="1" s="1"/>
  <c r="R153" i="1"/>
  <c r="R150" i="1"/>
  <c r="U150" i="1" s="1"/>
  <c r="P21" i="1"/>
  <c r="S21" i="1" s="1"/>
  <c r="V21" i="1" s="1"/>
  <c r="R21" i="1"/>
  <c r="U21" i="1" s="1"/>
  <c r="X21" i="1" s="1"/>
  <c r="P130" i="1"/>
  <c r="S130" i="1" s="1"/>
  <c r="V130" i="1" s="1"/>
  <c r="R130" i="1"/>
  <c r="U130" i="1" s="1"/>
  <c r="X130" i="1" s="1"/>
  <c r="P128" i="1"/>
  <c r="S128" i="1" s="1"/>
  <c r="V128" i="1" s="1"/>
  <c r="Y128" i="1" s="1"/>
  <c r="R117" i="1"/>
  <c r="U117" i="1" s="1"/>
  <c r="X117" i="1" s="1"/>
  <c r="P108" i="1"/>
  <c r="S108" i="1" s="1"/>
  <c r="V108" i="1" s="1"/>
  <c r="R108" i="1"/>
  <c r="U108" i="1" s="1"/>
  <c r="X108" i="1" s="1"/>
  <c r="AA108" i="1" s="1"/>
  <c r="AD108" i="1" s="1"/>
  <c r="P69" i="1"/>
  <c r="S69" i="1" s="1"/>
  <c r="V69" i="1" s="1"/>
  <c r="Y69" i="1" s="1"/>
  <c r="R69" i="1"/>
  <c r="U69" i="1" s="1"/>
  <c r="P53" i="1"/>
  <c r="S53" i="1" s="1"/>
  <c r="V53" i="1" s="1"/>
  <c r="Y53" i="1" s="1"/>
  <c r="R53" i="1"/>
  <c r="U53" i="1" s="1"/>
  <c r="P39" i="1"/>
  <c r="S39" i="1" s="1"/>
  <c r="V39" i="1" s="1"/>
  <c r="R39" i="1"/>
  <c r="U39" i="1" s="1"/>
  <c r="X39" i="1" s="1"/>
  <c r="P32" i="1"/>
  <c r="S32" i="1" s="1"/>
  <c r="V32" i="1" s="1"/>
  <c r="Y32" i="1" s="1"/>
  <c r="R32" i="1"/>
  <c r="U32" i="1" s="1"/>
  <c r="R68" i="1"/>
  <c r="U68" i="1" s="1"/>
  <c r="X68" i="1" s="1"/>
  <c r="R64" i="1"/>
  <c r="U64" i="1" s="1"/>
  <c r="R115" i="1"/>
  <c r="U115" i="1" s="1"/>
  <c r="X115" i="1" s="1"/>
  <c r="Y223" i="1"/>
  <c r="Y221" i="1"/>
  <c r="X221" i="1"/>
  <c r="Y218" i="1"/>
  <c r="X214" i="1"/>
  <c r="AA214" i="1" s="1"/>
  <c r="AD214" i="1" s="1"/>
  <c r="Y213" i="1"/>
  <c r="X210" i="1"/>
  <c r="AA210" i="1" s="1"/>
  <c r="AD210" i="1" s="1"/>
  <c r="Y209" i="1"/>
  <c r="Y208" i="1"/>
  <c r="Y204" i="1"/>
  <c r="Y194" i="1"/>
  <c r="Y193" i="1"/>
  <c r="X193" i="1"/>
  <c r="Y186" i="1"/>
  <c r="Y182" i="1"/>
  <c r="Y180" i="1"/>
  <c r="Y179" i="1"/>
  <c r="X179" i="1"/>
  <c r="Y174" i="1"/>
  <c r="X174" i="1"/>
  <c r="Y173" i="1"/>
  <c r="X173" i="1"/>
  <c r="Y172" i="1"/>
  <c r="X172" i="1"/>
  <c r="Y164" i="1"/>
  <c r="X162" i="1"/>
  <c r="Y160" i="1"/>
  <c r="X158" i="1"/>
  <c r="AA158" i="1" s="1"/>
  <c r="AD158" i="1" s="1"/>
  <c r="X155" i="1"/>
  <c r="X146" i="1"/>
  <c r="Y146" i="1"/>
  <c r="Y123" i="1"/>
  <c r="Y122" i="1"/>
  <c r="X118" i="1"/>
  <c r="X114" i="1"/>
  <c r="Y113" i="1"/>
  <c r="X113" i="1"/>
  <c r="X110" i="1"/>
  <c r="Y107" i="1"/>
  <c r="X107" i="1"/>
  <c r="Y100" i="1"/>
  <c r="X100" i="1"/>
  <c r="Y98" i="1"/>
  <c r="X98" i="1"/>
  <c r="AA98" i="1" s="1"/>
  <c r="AD98" i="1" s="1"/>
  <c r="X96" i="1"/>
  <c r="X94" i="1"/>
  <c r="Y91" i="1"/>
  <c r="X91" i="1"/>
  <c r="X90" i="1"/>
  <c r="AA90" i="1" s="1"/>
  <c r="AD90" i="1" s="1"/>
  <c r="Y88" i="1"/>
  <c r="X86" i="1"/>
  <c r="AA86" i="1" s="1"/>
  <c r="AD86" i="1" s="1"/>
  <c r="X82" i="1"/>
  <c r="Y81" i="1"/>
  <c r="X78" i="1"/>
  <c r="X77" i="1"/>
  <c r="Y76" i="1"/>
  <c r="Y75" i="1"/>
  <c r="X74" i="1"/>
  <c r="X71" i="1"/>
  <c r="AA71" i="1" s="1"/>
  <c r="AD71" i="1" s="1"/>
  <c r="Y70" i="1"/>
  <c r="Y65" i="1"/>
  <c r="X65" i="1"/>
  <c r="Y64" i="1"/>
  <c r="X56" i="1"/>
  <c r="Y54" i="1"/>
  <c r="X52" i="1"/>
  <c r="Y51" i="1"/>
  <c r="Y50" i="1"/>
  <c r="X50" i="1"/>
  <c r="X48" i="1"/>
  <c r="Y47" i="1"/>
  <c r="AB47" i="1" s="1"/>
  <c r="AE47" i="1" s="1"/>
  <c r="X42" i="1"/>
  <c r="X41" i="1"/>
  <c r="AA41" i="1" s="1"/>
  <c r="AD41" i="1" s="1"/>
  <c r="X36" i="1"/>
  <c r="AA36" i="1" s="1"/>
  <c r="AD36" i="1" s="1"/>
  <c r="X34" i="1"/>
  <c r="X31" i="1"/>
  <c r="AA31" i="1" s="1"/>
  <c r="AD31" i="1" s="1"/>
  <c r="Y29" i="1"/>
  <c r="X27" i="1"/>
  <c r="Y25" i="1"/>
  <c r="AB25" i="1" s="1"/>
  <c r="AE25" i="1" s="1"/>
  <c r="X25" i="1"/>
  <c r="Y24" i="1"/>
  <c r="X24" i="1"/>
  <c r="X20" i="1"/>
  <c r="AA20" i="1" s="1"/>
  <c r="AD20" i="1" s="1"/>
  <c r="Y19" i="1"/>
  <c r="X16" i="1"/>
  <c r="Y15" i="1"/>
  <c r="X12" i="1"/>
  <c r="AA12" i="1" s="1"/>
  <c r="AD12" i="1" s="1"/>
  <c r="Y11" i="1"/>
  <c r="AB154" i="1" l="1"/>
  <c r="AE154" i="1" s="1"/>
  <c r="AB54" i="1"/>
  <c r="AE54" i="1" s="1"/>
  <c r="AB122" i="1"/>
  <c r="AE122" i="1" s="1"/>
  <c r="AB85" i="1"/>
  <c r="AE85" i="1" s="1"/>
  <c r="AB200" i="1"/>
  <c r="AE200" i="1" s="1"/>
  <c r="AB88" i="1"/>
  <c r="AE88" i="1" s="1"/>
  <c r="AB53" i="1"/>
  <c r="AE53" i="1" s="1"/>
  <c r="AB182" i="1"/>
  <c r="AE182" i="1" s="1"/>
  <c r="AB198" i="1"/>
  <c r="AE198" i="1" s="1"/>
  <c r="AB186" i="1"/>
  <c r="AE186" i="1" s="1"/>
  <c r="AB213" i="1"/>
  <c r="AE213" i="1" s="1"/>
  <c r="AB55" i="1"/>
  <c r="AE55" i="1" s="1"/>
  <c r="AB70" i="1"/>
  <c r="AE70" i="1" s="1"/>
  <c r="AB184" i="1"/>
  <c r="AE184" i="1" s="1"/>
  <c r="V105" i="1"/>
  <c r="S73" i="1"/>
  <c r="S137" i="1"/>
  <c r="S143" i="1"/>
  <c r="S33" i="1"/>
  <c r="V33" i="1" s="1"/>
  <c r="S126" i="1"/>
  <c r="S139" i="1"/>
  <c r="S102" i="1"/>
  <c r="V102" i="1" s="1"/>
  <c r="S156" i="1"/>
  <c r="S148" i="1"/>
  <c r="S140" i="1"/>
  <c r="V140" i="1" s="1"/>
  <c r="S141" i="1"/>
  <c r="U187" i="1"/>
  <c r="U224" i="1"/>
  <c r="U151" i="1"/>
  <c r="X151" i="1" s="1"/>
  <c r="AA151" i="1" s="1"/>
  <c r="AD151" i="1" s="1"/>
  <c r="V224" i="1"/>
  <c r="S153" i="1"/>
  <c r="S80" i="1"/>
  <c r="U178" i="1"/>
  <c r="U153" i="1"/>
  <c r="X153" i="1" s="1"/>
  <c r="S142" i="1"/>
  <c r="S62" i="1"/>
  <c r="U62" i="1"/>
  <c r="S151" i="1"/>
  <c r="U149" i="1"/>
  <c r="U142" i="1"/>
  <c r="X142" i="1" s="1"/>
  <c r="U80" i="1"/>
  <c r="X80" i="1" s="1"/>
  <c r="V142" i="1"/>
  <c r="S178" i="1"/>
  <c r="S149" i="1"/>
  <c r="V89" i="1"/>
  <c r="Y89" i="1" s="1"/>
  <c r="S71" i="1"/>
  <c r="V31" i="1"/>
  <c r="S154" i="1"/>
  <c r="V214" i="1"/>
  <c r="V103" i="1"/>
  <c r="S41" i="1"/>
  <c r="S58" i="1"/>
  <c r="V12" i="1"/>
  <c r="V135" i="1"/>
  <c r="S46" i="1"/>
  <c r="V46" i="1"/>
  <c r="S49" i="1"/>
  <c r="V49" i="1"/>
  <c r="S35" i="1"/>
  <c r="V35" i="1"/>
  <c r="X143" i="1"/>
  <c r="X204" i="1"/>
  <c r="X198" i="1"/>
  <c r="AA198" i="1" s="1"/>
  <c r="AD198" i="1" s="1"/>
  <c r="X15" i="1"/>
  <c r="AA15" i="1" s="1"/>
  <c r="AD15" i="1" s="1"/>
  <c r="X180" i="1"/>
  <c r="X213" i="1"/>
  <c r="AA213" i="1" s="1"/>
  <c r="AD213" i="1" s="1"/>
  <c r="X194" i="1"/>
  <c r="X208" i="1"/>
  <c r="X168" i="1"/>
  <c r="X122" i="1"/>
  <c r="AA122" i="1" s="1"/>
  <c r="AD122" i="1" s="1"/>
  <c r="X75" i="1"/>
  <c r="X19" i="1"/>
  <c r="AA19" i="1" s="1"/>
  <c r="AD19" i="1" s="1"/>
  <c r="X126" i="1"/>
  <c r="X131" i="1"/>
  <c r="X38" i="1"/>
  <c r="X55" i="1"/>
  <c r="AA55" i="1" s="1"/>
  <c r="AD55" i="1" s="1"/>
  <c r="X11" i="1"/>
  <c r="X73" i="1"/>
  <c r="X81" i="1"/>
  <c r="X128" i="1"/>
  <c r="X182" i="1"/>
  <c r="AA182" i="1" s="1"/>
  <c r="AD182" i="1" s="1"/>
  <c r="X200" i="1"/>
  <c r="AA200" i="1" s="1"/>
  <c r="AD200" i="1" s="1"/>
  <c r="X222" i="1"/>
  <c r="AA222" i="1" s="1"/>
  <c r="AD222" i="1" s="1"/>
  <c r="X148" i="1"/>
  <c r="X218" i="1"/>
  <c r="X225" i="1"/>
  <c r="AA225" i="1" s="1"/>
  <c r="AD225" i="1" s="1"/>
  <c r="X51" i="1"/>
  <c r="X49" i="1"/>
  <c r="AA49" i="1" s="1"/>
  <c r="AD49" i="1" s="1"/>
  <c r="X184" i="1"/>
  <c r="AA184" i="1" s="1"/>
  <c r="AD184" i="1" s="1"/>
  <c r="X154" i="1"/>
  <c r="AA154" i="1" s="1"/>
  <c r="AD154" i="1" s="1"/>
  <c r="X160" i="1"/>
  <c r="X211" i="1"/>
  <c r="AA211" i="1" s="1"/>
  <c r="AD211" i="1" s="1"/>
  <c r="X215" i="1"/>
  <c r="AA215" i="1" s="1"/>
  <c r="AD215" i="1" s="1"/>
  <c r="X140" i="1"/>
  <c r="X164" i="1"/>
  <c r="X186" i="1"/>
  <c r="AA186" i="1" s="1"/>
  <c r="AD186" i="1" s="1"/>
  <c r="X89" i="1"/>
  <c r="AA89" i="1" s="1"/>
  <c r="AD89" i="1" s="1"/>
  <c r="X103" i="1"/>
  <c r="X105" i="1"/>
  <c r="AA105" i="1" s="1"/>
  <c r="AD105" i="1" s="1"/>
  <c r="X76" i="1"/>
  <c r="X116" i="1"/>
  <c r="X46" i="1"/>
  <c r="AA46" i="1" s="1"/>
  <c r="AD46" i="1" s="1"/>
  <c r="X67" i="1"/>
  <c r="X120" i="1"/>
  <c r="X66" i="1"/>
  <c r="X85" i="1"/>
  <c r="AA85" i="1" s="1"/>
  <c r="AD85" i="1" s="1"/>
  <c r="X139" i="1"/>
  <c r="X102" i="1"/>
  <c r="X60" i="1"/>
  <c r="X33" i="1"/>
  <c r="X109" i="1"/>
  <c r="X17" i="1"/>
  <c r="X54" i="1"/>
  <c r="AA54" i="1" s="1"/>
  <c r="AD54" i="1" s="1"/>
  <c r="X88" i="1"/>
  <c r="AA88" i="1" s="1"/>
  <c r="AD88" i="1" s="1"/>
  <c r="X79" i="1"/>
  <c r="X84" i="1"/>
  <c r="AA84" i="1" s="1"/>
  <c r="AD84" i="1" s="1"/>
  <c r="X127" i="1"/>
  <c r="AA127" i="1" s="1"/>
  <c r="AD127" i="1" s="1"/>
  <c r="X157" i="1"/>
  <c r="X185" i="1"/>
  <c r="AA185" i="1" s="1"/>
  <c r="AD185" i="1" s="1"/>
  <c r="X205" i="1"/>
  <c r="X220" i="1"/>
  <c r="X29" i="1"/>
  <c r="X53" i="1"/>
  <c r="AA53" i="1" s="1"/>
  <c r="AD53" i="1" s="1"/>
  <c r="X58" i="1"/>
  <c r="AA58" i="1" s="1"/>
  <c r="AD58" i="1" s="1"/>
  <c r="X69" i="1"/>
  <c r="X70" i="1"/>
  <c r="AA70" i="1" s="1"/>
  <c r="AD70" i="1" s="1"/>
  <c r="X163" i="1"/>
  <c r="X32" i="1"/>
  <c r="X124" i="1"/>
  <c r="X135" i="1"/>
  <c r="AA135" i="1" s="1"/>
  <c r="AD135" i="1" s="1"/>
  <c r="X188" i="1"/>
  <c r="X72" i="1"/>
  <c r="X99" i="1"/>
  <c r="X165" i="1"/>
  <c r="X64" i="1"/>
  <c r="X101" i="1"/>
  <c r="X121" i="1"/>
  <c r="X123" i="1"/>
  <c r="X129" i="1"/>
  <c r="AA129" i="1" s="1"/>
  <c r="AD129" i="1" s="1"/>
  <c r="X59" i="1"/>
  <c r="AA59" i="1" s="1"/>
  <c r="AD59" i="1" s="1"/>
  <c r="X189" i="1"/>
  <c r="X212" i="1"/>
  <c r="AA212" i="1" s="1"/>
  <c r="AD212" i="1" s="1"/>
  <c r="X137" i="1"/>
  <c r="X150" i="1"/>
  <c r="X159" i="1"/>
  <c r="X216" i="1"/>
  <c r="AA216" i="1" s="1"/>
  <c r="AD216" i="1" s="1"/>
  <c r="X95" i="1"/>
  <c r="AA95" i="1" s="1"/>
  <c r="AD95" i="1" s="1"/>
  <c r="X141" i="1"/>
  <c r="X161" i="1"/>
  <c r="X183" i="1"/>
  <c r="AA183" i="1" s="1"/>
  <c r="AD183" i="1" s="1"/>
  <c r="X199" i="1"/>
  <c r="AA199" i="1" s="1"/>
  <c r="AD199" i="1" s="1"/>
  <c r="X152" i="1"/>
  <c r="X177" i="1"/>
  <c r="AA177" i="1" s="1"/>
  <c r="AD177" i="1" s="1"/>
  <c r="X192" i="1"/>
  <c r="X156" i="1"/>
  <c r="X169" i="1"/>
  <c r="X195" i="1"/>
  <c r="X209" i="1"/>
  <c r="AA209" i="1" s="1"/>
  <c r="AD209" i="1" s="1"/>
  <c r="X223" i="1"/>
  <c r="AA223" i="1" s="1"/>
  <c r="AD223" i="1" s="1"/>
  <c r="AB89" i="1" l="1"/>
  <c r="AE89" i="1" s="1"/>
  <c r="V141" i="1"/>
  <c r="Y141" i="1" s="1"/>
  <c r="V137" i="1"/>
  <c r="V73" i="1"/>
  <c r="Y73" i="1" s="1"/>
  <c r="V148" i="1"/>
  <c r="Y148" i="1" s="1"/>
  <c r="V139" i="1"/>
  <c r="Y139" i="1" s="1"/>
  <c r="V156" i="1"/>
  <c r="V126" i="1"/>
  <c r="Y126" i="1" s="1"/>
  <c r="V143" i="1"/>
  <c r="X187" i="1"/>
  <c r="V149" i="1"/>
  <c r="Y149" i="1" s="1"/>
  <c r="V153" i="1"/>
  <c r="X149" i="1"/>
  <c r="X62" i="1"/>
  <c r="V178" i="1"/>
  <c r="X178" i="1"/>
  <c r="AA142" i="1"/>
  <c r="AD142" i="1" s="1"/>
  <c r="V80" i="1"/>
  <c r="Y80" i="1" s="1"/>
  <c r="V62" i="1"/>
  <c r="V151" i="1"/>
  <c r="Y151" i="1" s="1"/>
  <c r="Y190" i="1"/>
  <c r="Y144" i="1"/>
  <c r="Y215" i="1"/>
  <c r="Y27" i="1"/>
  <c r="Y18" i="1"/>
  <c r="Y105" i="1"/>
  <c r="Y219" i="1"/>
  <c r="Y115" i="1"/>
  <c r="Y46" i="1"/>
  <c r="Y42" i="1"/>
  <c r="Y52" i="1"/>
  <c r="Y68" i="1"/>
  <c r="Y145" i="1"/>
  <c r="Y210" i="1"/>
  <c r="Y176" i="1"/>
  <c r="Y152" i="1"/>
  <c r="Y95" i="1"/>
  <c r="Y129" i="1"/>
  <c r="Y165" i="1"/>
  <c r="Y103" i="1"/>
  <c r="Y163" i="1"/>
  <c r="Y220" i="1"/>
  <c r="Y134" i="1"/>
  <c r="Y21" i="1"/>
  <c r="Y175" i="1"/>
  <c r="Y112" i="1"/>
  <c r="Y40" i="1"/>
  <c r="Y16" i="1"/>
  <c r="Y44" i="1"/>
  <c r="Y94" i="1"/>
  <c r="Y136" i="1"/>
  <c r="Y92" i="1"/>
  <c r="Y150" i="1"/>
  <c r="Y188" i="1"/>
  <c r="Y77" i="1"/>
  <c r="Y127" i="1"/>
  <c r="Y63" i="1"/>
  <c r="Y84" i="1"/>
  <c r="Y138" i="1"/>
  <c r="Y13" i="1"/>
  <c r="Y39" i="1"/>
  <c r="Y158" i="1"/>
  <c r="Y211" i="1"/>
  <c r="Y87" i="1"/>
  <c r="Y170" i="1"/>
  <c r="Y203" i="1"/>
  <c r="Y161" i="1"/>
  <c r="Y121" i="1"/>
  <c r="Y57" i="1"/>
  <c r="Y119" i="1"/>
  <c r="Y205" i="1"/>
  <c r="Y110" i="1"/>
  <c r="Y48" i="1"/>
  <c r="Y83" i="1"/>
  <c r="Y49" i="1"/>
  <c r="Y166" i="1"/>
  <c r="Y130" i="1"/>
  <c r="Y102" i="1"/>
  <c r="Y195" i="1"/>
  <c r="Y189" i="1"/>
  <c r="Y33" i="1"/>
  <c r="Y60" i="1"/>
  <c r="Y93" i="1"/>
  <c r="Y86" i="1"/>
  <c r="Y171" i="1"/>
  <c r="Y43" i="1"/>
  <c r="Y108" i="1"/>
  <c r="Y74" i="1"/>
  <c r="Y181" i="1"/>
  <c r="Y114" i="1"/>
  <c r="Y207" i="1"/>
  <c r="Y159" i="1"/>
  <c r="Y117" i="1"/>
  <c r="Y90" i="1"/>
  <c r="Y20" i="1"/>
  <c r="Y185" i="1"/>
  <c r="Y82" i="1"/>
  <c r="Y34" i="1"/>
  <c r="Y133" i="1"/>
  <c r="Y35" i="1"/>
  <c r="Y37" i="1"/>
  <c r="Y96" i="1"/>
  <c r="Y201" i="1"/>
  <c r="Y140" i="1"/>
  <c r="Y97" i="1"/>
  <c r="Y169" i="1"/>
  <c r="Y183" i="1"/>
  <c r="Y59" i="1"/>
  <c r="Y72" i="1"/>
  <c r="Y79" i="1"/>
  <c r="Y109" i="1"/>
  <c r="Y78" i="1"/>
  <c r="Y26" i="1"/>
  <c r="Y125" i="1"/>
  <c r="AB125" i="1" s="1"/>
  <c r="AE125" i="1" s="1"/>
  <c r="Y132" i="1"/>
  <c r="Y147" i="1"/>
  <c r="Y196" i="1"/>
  <c r="Y131" i="1"/>
  <c r="Y36" i="1"/>
  <c r="Y162" i="1"/>
  <c r="Y155" i="1"/>
  <c r="Y192" i="1"/>
  <c r="Y167" i="1"/>
  <c r="Y101" i="1"/>
  <c r="Y14" i="1"/>
  <c r="Y157" i="1"/>
  <c r="Y226" i="1"/>
  <c r="AB226" i="1" s="1"/>
  <c r="AE226" i="1" s="1"/>
  <c r="Y118" i="1"/>
  <c r="Y61" i="1"/>
  <c r="Y56" i="1"/>
  <c r="Y197" i="1"/>
  <c r="Y214" i="1"/>
  <c r="AB90" i="1" l="1"/>
  <c r="AE90" i="1" s="1"/>
  <c r="AB211" i="1"/>
  <c r="AE211" i="1" s="1"/>
  <c r="AB183" i="1"/>
  <c r="AE183" i="1" s="1"/>
  <c r="AB35" i="1"/>
  <c r="AE35" i="1" s="1"/>
  <c r="AB86" i="1"/>
  <c r="AE86" i="1" s="1"/>
  <c r="AB129" i="1"/>
  <c r="AE129" i="1" s="1"/>
  <c r="AB215" i="1"/>
  <c r="AE215" i="1" s="1"/>
  <c r="AB175" i="1"/>
  <c r="AE175" i="1" s="1"/>
  <c r="AB95" i="1"/>
  <c r="AE95" i="1" s="1"/>
  <c r="AB83" i="1"/>
  <c r="AE83" i="1" s="1"/>
  <c r="AB138" i="1"/>
  <c r="AE138" i="1" s="1"/>
  <c r="AB46" i="1"/>
  <c r="AE46" i="1" s="1"/>
  <c r="AB190" i="1"/>
  <c r="AE190" i="1" s="1"/>
  <c r="AB49" i="1"/>
  <c r="AE49" i="1" s="1"/>
  <c r="AB92" i="1"/>
  <c r="AE92" i="1" s="1"/>
  <c r="AB144" i="1"/>
  <c r="AE144" i="1" s="1"/>
  <c r="AB214" i="1"/>
  <c r="AE214" i="1" s="1"/>
  <c r="AB84" i="1"/>
  <c r="AE84" i="1" s="1"/>
  <c r="AB210" i="1"/>
  <c r="AE210" i="1" s="1"/>
  <c r="AB201" i="1"/>
  <c r="AE201" i="1" s="1"/>
  <c r="AB20" i="1"/>
  <c r="AE20" i="1" s="1"/>
  <c r="AB108" i="1"/>
  <c r="AE108" i="1" s="1"/>
  <c r="AB127" i="1"/>
  <c r="AE127" i="1" s="1"/>
  <c r="AB105" i="1"/>
  <c r="AE105" i="1" s="1"/>
  <c r="AB185" i="1"/>
  <c r="AE185" i="1" s="1"/>
  <c r="AB59" i="1"/>
  <c r="AE59" i="1" s="1"/>
  <c r="AB171" i="1"/>
  <c r="AE171" i="1" s="1"/>
  <c r="AB57" i="1"/>
  <c r="AE57" i="1" s="1"/>
  <c r="AB158" i="1"/>
  <c r="AE158" i="1" s="1"/>
  <c r="AB40" i="1"/>
  <c r="AE40" i="1" s="1"/>
  <c r="Y137" i="1"/>
  <c r="Y156" i="1"/>
  <c r="Y143" i="1"/>
  <c r="Y178" i="1"/>
  <c r="Y62" i="1"/>
  <c r="Y153" i="1"/>
  <c r="Y22" i="1"/>
  <c r="Y216" i="1"/>
  <c r="Y41" i="1"/>
  <c r="Y23" i="1"/>
  <c r="Y212" i="1"/>
  <c r="Y135" i="1"/>
  <c r="Y199" i="1"/>
  <c r="Y45" i="1"/>
  <c r="AB45" i="1" s="1"/>
  <c r="AE45" i="1" s="1"/>
  <c r="Y191" i="1"/>
  <c r="Y111" i="1"/>
  <c r="Y142" i="1"/>
  <c r="Y206" i="1"/>
  <c r="Y71" i="1"/>
  <c r="Y217" i="1"/>
  <c r="Y177" i="1"/>
  <c r="Y12" i="1"/>
  <c r="Y58" i="1"/>
  <c r="Y106" i="1"/>
  <c r="Y30" i="1"/>
  <c r="Y104" i="1"/>
  <c r="Y31" i="1"/>
  <c r="AB217" i="1" l="1"/>
  <c r="AE217" i="1" s="1"/>
  <c r="AB135" i="1"/>
  <c r="AE135" i="1" s="1"/>
  <c r="AB206" i="1"/>
  <c r="AE206" i="1" s="1"/>
  <c r="AB23" i="1"/>
  <c r="AE23" i="1" s="1"/>
  <c r="AB30" i="1"/>
  <c r="AE30" i="1" s="1"/>
  <c r="AB41" i="1"/>
  <c r="AE41" i="1" s="1"/>
  <c r="AB31" i="1"/>
  <c r="AE31" i="1" s="1"/>
  <c r="AB216" i="1"/>
  <c r="AE216" i="1" s="1"/>
  <c r="AB58" i="1"/>
  <c r="AE58" i="1" s="1"/>
  <c r="AB191" i="1"/>
  <c r="AE191" i="1" s="1"/>
  <c r="AB22" i="1"/>
  <c r="AE22" i="1" s="1"/>
  <c r="AB71" i="1"/>
  <c r="AE71" i="1" s="1"/>
  <c r="AB212" i="1"/>
  <c r="AE212" i="1" s="1"/>
  <c r="AB111" i="1"/>
  <c r="AE111" i="1" s="1"/>
  <c r="AB12" i="1"/>
  <c r="AE12" i="1" s="1"/>
  <c r="AB177" i="1"/>
  <c r="AE177" i="1" s="1"/>
  <c r="AB199" i="1"/>
  <c r="AE199" i="1" s="1"/>
  <c r="AB142" i="1"/>
  <c r="AE142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tc={943B99EF-E0CD-478F-8F87-849C81A56926}</author>
  </authors>
  <commentList>
    <comment ref="Q205" authorId="0" shapeId="0" xr:uid="{943B99EF-E0CD-478F-8F87-849C81A56926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CONFERIR VALOR TOTAL</t>
      </text>
    </comment>
  </commentList>
</comments>
</file>

<file path=xl/sharedStrings.xml><?xml version="1.0" encoding="utf-8"?>
<sst xmlns="http://schemas.openxmlformats.org/spreadsheetml/2006/main" count="1471" uniqueCount="900">
  <si>
    <t>CONTRATADA</t>
  </si>
  <si>
    <t>STATUS ATUAL</t>
  </si>
  <si>
    <t>CNPJ</t>
  </si>
  <si>
    <t>TERMO DE CONTRATO</t>
  </si>
  <si>
    <t>PA DO CONTRATO</t>
  </si>
  <si>
    <t>LOCALIDADE</t>
  </si>
  <si>
    <t>SALDO LEGADO (Smart)</t>
  </si>
  <si>
    <t>Saldo junho/25</t>
  </si>
  <si>
    <t>Saldo julho/25</t>
  </si>
  <si>
    <t>Realizado - Julho</t>
  </si>
  <si>
    <t>Realizado - Agosto</t>
  </si>
  <si>
    <t>Realizado - Setembro</t>
  </si>
  <si>
    <t>Realizado - Outubro</t>
  </si>
  <si>
    <t>Total realizado até out/2025</t>
  </si>
  <si>
    <t>Saldo de Outubro</t>
  </si>
  <si>
    <t>Realizado - Novembro</t>
  </si>
  <si>
    <t>Total realizado até novembro</t>
  </si>
  <si>
    <t>Saldo de Novembro</t>
  </si>
  <si>
    <t>Realizado - Dezembro</t>
  </si>
  <si>
    <t>Total realizado até Dezembro</t>
  </si>
  <si>
    <t>Saldo de Dezembro</t>
  </si>
  <si>
    <t>Realizado - Janeiro</t>
  </si>
  <si>
    <t>Total realizado até Janeiro</t>
  </si>
  <si>
    <t>Saldo de Janeiro</t>
  </si>
  <si>
    <t>Realizado - Fevereiro</t>
  </si>
  <si>
    <t>Total realizado até Fevereiro</t>
  </si>
  <si>
    <t>Saldo de Fevereiro</t>
  </si>
  <si>
    <t>A. BORGES NETO &amp; CIA. LTDA</t>
  </si>
  <si>
    <t>ATIVO</t>
  </si>
  <si>
    <t>05.081.243/0001-15</t>
  </si>
  <si>
    <t>0040-TG-2023/0044</t>
  </si>
  <si>
    <t>SEDE-ADM-2023/01203</t>
  </si>
  <si>
    <t>DNBW</t>
  </si>
  <si>
    <t>2023-11    16039,74|2023-12    41842,4|2024-01    20921,2|2024-02    20921,2|2024-03    20921,2|2024-04    20921,2|2024-05    20921,2|2024-06    20921,2|2024-07    20921,2|2024-08    20921,2|2024-09    20921,2|2024-10    20921,2|2024-11    20921,2|2024-12    20921,2|2025-01    20921,2|2025-02    20921,2|2025-03    20921,2|2025-04    20921,2|2025-05    20921,2|2025-06    20921,2|2025-07    20921,22023-12    264047,57|2024-01    390180,67|2024-02    26582,76|2024-04    238744,78|2024-06    55665,22|2024-08    52646,51|2024-10    45500,46|2024-12    70047,59|2025-01    55121,01|2025-02    82805,68|2025-04    56486,04|2025-07    48928,55</t>
  </si>
  <si>
    <t>ADDUNT SERVIÇOS DE CONSULTORIA E GESTÃO LTDA</t>
  </si>
  <si>
    <t>ENCERRADO</t>
  </si>
  <si>
    <t>17.887.641/0001-02</t>
  </si>
  <si>
    <t>0022-PS/2022/0001</t>
  </si>
  <si>
    <t>SEDE-ADM-2022/00968</t>
  </si>
  <si>
    <t>SEDE</t>
  </si>
  <si>
    <t>AÉCIO OZÉIAS RIBEIRO DA SILVA</t>
  </si>
  <si>
    <t>00.499.359/0001-55</t>
  </si>
  <si>
    <t>0104-ML/2020/0035</t>
  </si>
  <si>
    <t>SEDE-ADM-2022/00138</t>
  </si>
  <si>
    <t>DNLO</t>
  </si>
  <si>
    <t>2023-04    11181,04|2023-05    12706,38|2023-06    11241,93|2023-07    10194,5|2023-08    12711,16|2023-09    11663,72|2023-10    10409,07|2023-11    13317,55|2023-12    10210,52|2024-01    11170,3|2024-02    12542,94|2024-03    10766,46|2024-04    9537,77|2024-05    25085,08|2024-06    10802,48|2024-07    10622,5|2024-08    11278,6|2024-09    10470,2|2024-10    10457,92|2024-11    13317,55|2024-12    11228,97|2025-01    10188,83|2025-02    10931,95|2025-03    10327,32|2025-04    9622,932025-05    12084,91|2025-06    49099,83</t>
  </si>
  <si>
    <t>AGIL LTDA</t>
  </si>
  <si>
    <t>26.427.482/0001-54</t>
  </si>
  <si>
    <t xml:space="preserve">0017-SL/2024/0021 </t>
  </si>
  <si>
    <t>SEDE-ADM-2023/02158</t>
  </si>
  <si>
    <t>DNCJ</t>
  </si>
  <si>
    <t>2025-02    3735|2025-03    10236,67|2025-05    4150|2025-06    41502024-09    9054,62|2024-10    4527,31|2024-11    4527,31|2024-12    4527,31|2025-01    4527,31|2025-02    4527,31|2025-03    4527,31|2025-04    4527,31|2025-02    16200</t>
  </si>
  <si>
    <t>0028-SL/2024/0018</t>
  </si>
  <si>
    <t>SEDE-ADM-2023/02143</t>
  </si>
  <si>
    <t>DNHT</t>
  </si>
  <si>
    <t>AIR LIQUIDE BRASIL LTDA</t>
  </si>
  <si>
    <t>00.331.788/0093-37</t>
  </si>
  <si>
    <t>0009-FM/2025/0042</t>
  </si>
  <si>
    <t>SEDE-ADM-2025/00038</t>
  </si>
  <si>
    <t>DNUL</t>
  </si>
  <si>
    <t>2025-02    16200|2025-03    24300|2025-04    24300|2025-05    8100|2025-06    16200|2025-07    243002025-04    172898,6|2025-07    293038,31|2023-05    591387,63|2023-08    269510,01|2023-10    258028,82|2023-12    228198,67|2024-02    230561,71|2024-05    260549,44|2024-06    335601,14|2024-09    229804,16|2024-11    266115,51|2023-05    694007,75|2023-08    247472,53|2023-10    265386,99|2023-12    379796,84|2024-02    245596,42|2024-04    244788,94|2024-05    455501,27|2024-06    412321,04|2024-09    311570,46|2024-11    372629,07</t>
  </si>
  <si>
    <t>ALGAR TELECOM S/A</t>
  </si>
  <si>
    <t>71.208.516/0001-74</t>
  </si>
  <si>
    <t>0015-PS/2021/0001</t>
  </si>
  <si>
    <t>SEDE-ADM-2022/00101</t>
  </si>
  <si>
    <t xml:space="preserve"> DNUL- DNUR</t>
  </si>
  <si>
    <t>2024-09    179,36|2024-10    178,77|2024-11    178,57|2024-12    178,98|2025-01    176,47|2025-02    177,24|2025-03    177,19|2025-04    177,39|2025-05    178,03|2025-06    223,41|2025-07    177,35  |2023-12    26583,21|2024-01    26583,21|2024-03    389906,02|2024-04    125086,1|2024-05    26583,21|2024-06    26583,21|2024-07    26583,21|2024-08    95340,96</t>
  </si>
  <si>
    <t>AMAZON DOCUMENTOS E TECNOLOGIA DA INFORMAÇÃO LTDA</t>
  </si>
  <si>
    <t>00.734.255/0001-88</t>
  </si>
  <si>
    <t>0034-SF/2021/0001</t>
  </si>
  <si>
    <t>SEDE-ADM-2022/00061</t>
  </si>
  <si>
    <t>ATM SERVIÇOS ESPECIALIZADOS LTDA</t>
  </si>
  <si>
    <t>32.984.752/0001-20</t>
  </si>
  <si>
    <t>0045-SL/2023/0046</t>
  </si>
  <si>
    <t>SEDE-ADM-2023/01366</t>
  </si>
  <si>
    <t>DNAT</t>
  </si>
  <si>
    <t>2023-12 5268,63|2024-01 5268,63|2024-03 5268,63|2024-04 5268,63|2024-05 5268,63|2024-06 4741,77|2024-07 4741,77</t>
  </si>
  <si>
    <t>AZUL LINHAS AÉREAS BRASILEIRAS S/A</t>
  </si>
  <si>
    <t xml:space="preserve">09.740.766/0001-60 </t>
  </si>
  <si>
    <t>05-2020-149-0001</t>
  </si>
  <si>
    <t xml:space="preserve">SEDE-ADM-2021/00067 </t>
  </si>
  <si>
    <t>DNSJ</t>
  </si>
  <si>
    <t>B CARVALHO LTDA</t>
  </si>
  <si>
    <t>50.190.142/0001-37</t>
  </si>
  <si>
    <t>0018-SL/2024/0019</t>
  </si>
  <si>
    <t>SEDE-ADM-2024/00642</t>
  </si>
  <si>
    <t>DNSN</t>
  </si>
  <si>
    <t>2024-10    7638,9|2024-11    9166,67|2024-12    9166,67|2025-01    9166,67|2025-02    9166,67|2025-03    9166,67|2025-04    9166,67|2025-05    9166,67|2025-06    18333,34 2025-07    12872,19</t>
  </si>
  <si>
    <t>B7 EMPREENDIMENTOS LTDA</t>
  </si>
  <si>
    <t>17.298.685/0001-05</t>
  </si>
  <si>
    <t>0036-PS/2022/0001</t>
  </si>
  <si>
    <t>SEDE-ADM-2022/01172</t>
  </si>
  <si>
    <t>BAKERTILLY</t>
  </si>
  <si>
    <t>13.859.935/0001-70</t>
  </si>
  <si>
    <t>0002-AE/2022/0110</t>
  </si>
  <si>
    <t xml:space="preserve">SEDE-ADM-2022/00164 </t>
  </si>
  <si>
    <t>BANCO BRADESCO S.A</t>
  </si>
  <si>
    <t>60.746.948/0001-12</t>
  </si>
  <si>
    <t xml:space="preserve">0034-SB/2024/0001 </t>
  </si>
  <si>
    <t>SEDE-ADM-2024/01610</t>
  </si>
  <si>
    <t>BANCO ITAÚ UNIBANCO S/A</t>
  </si>
  <si>
    <t>60.701.190/0001-04</t>
  </si>
  <si>
    <t>0286-SB/2020/0001</t>
  </si>
  <si>
    <t>SEDE-ADM-2021/00358</t>
  </si>
  <si>
    <t>0024-SB/2024/0001</t>
  </si>
  <si>
    <t>SEDE-ADM-2024/00627.02</t>
  </si>
  <si>
    <t>BANCO SANTANDER (BRASIL) S.A.</t>
  </si>
  <si>
    <t>90.400.888/0001-42</t>
  </si>
  <si>
    <t>0021-SB/2024/0001</t>
  </si>
  <si>
    <t>SEDE-ADM-2024/00627.01</t>
  </si>
  <si>
    <t>BASTILLE SEGURANÇA PATRIMONIAL LTDA-EPP</t>
  </si>
  <si>
    <t>37.766.665/0001-10</t>
  </si>
  <si>
    <t>0024-SV/2023/0030</t>
  </si>
  <si>
    <t>SEDE-ADM-2023/00765</t>
  </si>
  <si>
    <t>DNGR</t>
  </si>
  <si>
    <t>2023-08    26130,04|2023-09    55992,94|2023-10    55992,94|2023-11    55992,94|2023-12    111985,88|2024-02    55992,94|2024-03    55992,94|2024-04    55992,94|2024-05    55992,94|2024-06    55992,94|2024-07    55992,94|2024-08    55992,94|2024-09    55992,94|2024-10    55992,94|2024-11    55992,94|2024-12    111985,88|2025-02    111985,88|2025-03    55992,942025-04    35402,1|2025-05    116706,16|2025-06    58353,08|2025-07    58353,08</t>
  </si>
  <si>
    <t>BAZZANEZE AUDITORES INDEPENDENTES S/S</t>
  </si>
  <si>
    <t>40.184.046/0001-22</t>
  </si>
  <si>
    <t>0016-AE/2022/0001</t>
  </si>
  <si>
    <t>SEDE-ADM-2022/00491</t>
  </si>
  <si>
    <t>DNRJ</t>
  </si>
  <si>
    <t>2024-08    5980|2024-09    5980 | 2024-11    6232,37|2025-04    9348,56|2025-07    3116,19</t>
  </si>
  <si>
    <t>BLUE LOGÍSTICA INTEGRADA S/A.</t>
  </si>
  <si>
    <t>31.959.959/0001-82</t>
  </si>
  <si>
    <t>0037-PS/2022/0001</t>
  </si>
  <si>
    <t>SEDE-ADM-2022/01004</t>
  </si>
  <si>
    <t>BOZZA SOLUÇÕES
ESTRATÉGICAS EM RECURSOS HUMANOS LTDA</t>
  </si>
  <si>
    <t>15.190.840/0001-31</t>
  </si>
  <si>
    <t>0019-PS/2022/0001</t>
  </si>
  <si>
    <t>SEDE-ADM-2022/01239</t>
  </si>
  <si>
    <t>BRASIL TECPAR SERVIÇOS DE TELECOMUNICAÇÕES S.A</t>
  </si>
  <si>
    <t>07.756.651/0001-55</t>
  </si>
  <si>
    <t>0002-PS/2024/0001</t>
  </si>
  <si>
    <t>SEDE-ADM-2023/02085</t>
  </si>
  <si>
    <t>2024-03    1339,29|2024-05    36150,48|2024-06    50054,05|2024-07    62738,65|2024-08    71983,85|2024-09    78784|2024-10    82648,92|2024-11    82166,86|2024-12    165188,35|2025-02    81198,05|2025-03    82455,22|2025-04    80192,4|2025-05    80376,45|2025-06    81496,74|2025-07    82227,152023-06    86645,32|2023-07    137739,31|2023-08    68677,04|2023-09    68532,44|2023-10    139341,79|2023-12    144777,98|2024-01    72478,1|2024-02    72180,26|2024-04    72224,86|2024-05    71812,72|2024-06    74364,15|2024-07    74398,32|2024-08    149087,03|2024-10    152118,65|2024-11    75789,63|2024-12    76649,5|2025-01    76501,2|2025-02    76253,07|2025-03    75540,45|2025-04    75453,53|2025-05    75264,69|2025-06    150058,48</t>
  </si>
  <si>
    <t>BRASILSEG COMPANHIA DE SEGUROS</t>
  </si>
  <si>
    <t>28.196.889/0001-43</t>
  </si>
  <si>
    <t>0008-SS/2023/0001</t>
  </si>
  <si>
    <t>SEDE-ADM-2023/00207</t>
  </si>
  <si>
    <t xml:space="preserve">2023-06    86645,32|2023-07    137739,31|2023-08    68677,04|2023-09    68532,44|2023-10    139341,79|2023-12    144777,98|2024-01    72478,1|2024-02    72180,26|2024-04    72224,86|2024-05    71812,72|2024-06    74364,15|2024-07    74398,32|2024-08    149087,03|2024-10    152118,65|2024-11    75789,63|2024-12    76649,5|2025-01    76501,2|2025-02    76253,07|2025-03    75540,45|2025-04    75453,53|2025-05    75264,69|2025-06    150058,482025-03	   339.975,90 </t>
  </si>
  <si>
    <t>BRASOFTWARE INFORMÁTICA LTDA</t>
  </si>
  <si>
    <t>57.142.978/0001-05</t>
  </si>
  <si>
    <t>0037-LW/2025/0001</t>
  </si>
  <si>
    <t xml:space="preserve"> SEDE-ADM-2025/00378</t>
  </si>
  <si>
    <t>0003-LW/2022/0110</t>
  </si>
  <si>
    <t>SEDE-ADM-2022/00358</t>
  </si>
  <si>
    <t xml:space="preserve">2025-03	   339.975,90 2025-06	   5.079.096,36 </t>
  </si>
  <si>
    <t>0003-LW/2023/0001</t>
  </si>
  <si>
    <t>SEDE-ADM-2023/00310</t>
  </si>
  <si>
    <t>CARE PLUS ODONTOLOGIA ASSISTENCIAL LTDA. (INPAO DENTAL)</t>
  </si>
  <si>
    <t>00.856.424/0001-52</t>
  </si>
  <si>
    <t>0496-AO/2019/0001</t>
  </si>
  <si>
    <t>SEDE-ADM-2021/00079</t>
  </si>
  <si>
    <t xml:space="preserve">2025-04	   70.232,67 | 2025-07	   26.000,00 </t>
  </si>
  <si>
    <t>CARELI COMÉRCIO DE MÓVEIS LTDA</t>
  </si>
  <si>
    <t>34.747.664/0001-30</t>
  </si>
  <si>
    <t>0039-FM/2024/0001</t>
  </si>
  <si>
    <t>SEDE-ADM-2024/01955</t>
  </si>
  <si>
    <t>2025-07	   26.000,00</t>
  </si>
  <si>
    <t>0040-FM/2024/0001</t>
  </si>
  <si>
    <t>SEDE-ADM-2024/01956</t>
  </si>
  <si>
    <t xml:space="preserve">2025-07	   15.500,00 </t>
  </si>
  <si>
    <t>CARVALHO MULTISSERVIÇOS EIRELI</t>
  </si>
  <si>
    <t>03.662.899/0001-04</t>
  </si>
  <si>
    <t>0012-SL/2022/0023</t>
  </si>
  <si>
    <t>SEDE-ADM-2022/00799</t>
  </si>
  <si>
    <t>DNRT</t>
  </si>
  <si>
    <t>CENTRO BRASILEIRO DE PESQUISA EM AVALIAÇÃO E SELEÇÃO E DE PROMOÇÃO DE EVENTOS - CEBRASPE</t>
  </si>
  <si>
    <t xml:space="preserve"> 18.284.407/0001-53</t>
  </si>
  <si>
    <t>0001-PS/2024/0001</t>
  </si>
  <si>
    <t>SEDE-ADM-2023/01665</t>
  </si>
  <si>
    <t>CENTRO DE INTEGRAÇÃO EMPRESA - ESCOLA DO ESTADO DO RIO DE JANEIRO – CIEE RIO</t>
  </si>
  <si>
    <t>33.661.745/0001-50</t>
  </si>
  <si>
    <t>0301-PS/2020/0001</t>
  </si>
  <si>
    <t>SEDE-ADM-2022/00066</t>
  </si>
  <si>
    <t>DNDN</t>
  </si>
  <si>
    <t>2020-12    44622,51|2021-01    100512,34|2021-02    109377,392021-03    90186,57|2021-04    106224,03|2021-05    92644,22|2021-06    91217,34|2021-07    88532,05|2021-08    84437,24|2021-09    76393,03 2023-06    1196,74|2023-07    1349,13|2023-08    1369,53|2023-09    1389,52|2023-10    1186,33|2023-11    1369,55|2023-12    1332,39|2024-01    1352,58|2024-02    2338,94|2024-03    1339,07|2024-04    1365,13|2024-05    1365,75|2024-06    952,04|2024-08    1360,37|2024-09    1560,39|2024-10    1518,85|2024-11    1569,41|2024-12    1477,52|2025-01    1580,35|2025-02    1541,5|2025-03    1480,55|2025-04    1962,84|2025-05    1335,3|2025-06    1368,1|2025-07    1337,61</t>
  </si>
  <si>
    <t>61.600.839/0001-55</t>
  </si>
  <si>
    <t>0050-PS/2021/0001</t>
  </si>
  <si>
    <t xml:space="preserve">SEDE-ADM-2022/00650  </t>
  </si>
  <si>
    <t>CENTRO DE INTEGRAÇÃO EMPRESA-ESCOLA DO ESTADO DO RIO DE JANEIRO –CIEE RIO</t>
  </si>
  <si>
    <t>0025-PS/2025/0001</t>
  </si>
  <si>
    <t>SEDE-ADM-2025/00534</t>
  </si>
  <si>
    <t>SEDE/ DNME/ DNRJ/ DNCP/ DNJR/ DNGL</t>
  </si>
  <si>
    <t>2020-12    27178,66|2021-02    22041,21|2021-03    23302,262021-04    26146,46|2021-05    19993,28|2021-06    20226,94|2021-07    22077,45|2021-08    22059,49 2021-09    24534,91|2021-12    7137,57|2022-01    7640|2022-02    7989,18|2022-03    5571,24|2022-04    6563,73|2022-05    6328,36|2022-06    5228,48|2022-07    13248|2022-08    5916,88|2022-09    6411,82|2022-10    3986,85|2022-11    5355,85|2022-12    6264,26|2023-01    6415,61|2023-02    8073,68|2023-03    5895,9|2023-04    6029,05|2023-05    4928,39|2023-06    5954,6|2023-07    6899,22|2023-08    5361,92|2023-09    5514,5|2023-10    7419,65|2023-11    4204,35|2023-12    6567,52|2024-01    6510,31|2024-02    5458,06|2024-03    5121,64|2024-04    4545,54|2024-05    5131,96|2024-06    5277,56|2024-07    5205,18|2024-08    5396,19|2024-09    5088,85|2024-10    5219,89|2024-11    10136,97|2024-12    16265,35|2025-01    17094,48|2025-02    11407,04|2025-03    23030,64|2025-04    18978,92|2025-05    18205,25|2025-06    17230,95</t>
  </si>
  <si>
    <t>0313-PS/2020/0001</t>
  </si>
  <si>
    <t>SEDE-ADM-2021/00085 | SEDE-ADM-2020/01625</t>
  </si>
  <si>
    <t>DNGL / DNJR / DNRJ</t>
  </si>
  <si>
    <t>CHANGE CONSTRUÇÕES E SERVIÇOS DE ENGENHARIA LTDA</t>
  </si>
  <si>
    <t>24.263.422/0001-18</t>
  </si>
  <si>
    <t xml:space="preserve"> 0014-PS/2023/0002</t>
  </si>
  <si>
    <t>SEDE-ADM-2023/00077</t>
  </si>
  <si>
    <t>CHUBB SEGUROS BRASIL S.A.</t>
  </si>
  <si>
    <t>03.502.099/0001-18</t>
  </si>
  <si>
    <t xml:space="preserve"> 0033-SS/2022/0001</t>
  </si>
  <si>
    <t>SEDE-ADM-2022/01361</t>
  </si>
  <si>
    <t>CLARO S.A.</t>
  </si>
  <si>
    <t>40.432.544/0001-47</t>
  </si>
  <si>
    <t>0009-TI/2023/0001</t>
  </si>
  <si>
    <t>SEDE-ADM-2022/01214</t>
  </si>
  <si>
    <t>2024-10    416606,4|2024-12    139728,89|2025-03    47667,522023-12    915,76|2024-01    792,31|2024-02    711,14|2024-03    461,15|2024-04    342,48|2024-08    647,35|2024-09    678,86|2024-10    169,79|2025-02    110,52|2025-03    110,49|2025-04    115,61|2025-05    119,48|2025-06    557,09|2025-07    887,73</t>
  </si>
  <si>
    <t>COMPETEC INSTALAÇÃO E SERVIÇOS INDUSTRIAIS LTDA</t>
  </si>
  <si>
    <t>21.155.344/0001-40</t>
  </si>
  <si>
    <t>0006-PS/2024/0001</t>
  </si>
  <si>
    <t>SEDE-ADM-2024/00158</t>
  </si>
  <si>
    <t>CONSÓRCIO IACIT / ATC SYSTEMS</t>
  </si>
  <si>
    <t>56.035.876/0001-28</t>
  </si>
  <si>
    <t>0029-PS/2023/0001</t>
  </si>
  <si>
    <t>SEDE-ADM-2022/01375</t>
  </si>
  <si>
    <t>2025-03    240236,44|2025-05    296136,93|2025-06    249614,192023-12    12869,43|2024-01    8983,46|2024-02    9553,17|2024-03    10005,28|2024-04    9955,68|2024-05    14599,44|2024-06    11581,64|2024-07    15599,41|2024-08    12114,51|2024-09    14511,82|2024-10    11499,2|2024-11    14649,91|2024-12    11261,16|2025-01    13375,27|2025-02    14955,71|2025-03    12201,32|2025-04    16605,53|2025-05    11211,68</t>
  </si>
  <si>
    <t>CONSÓRCIO IACIT-AIRNAV - IACIT SOLUÇÕES TECNOLÓGICAS S.A</t>
  </si>
  <si>
    <t>0018-PS/2022/0001</t>
  </si>
  <si>
    <t>SEDE-ADM-2022/00319</t>
  </si>
  <si>
    <t>DNAT, DNBG, DNBH, DNCZ, DNGO, DNHT, DNIH, DNIL, DNJP, DNJR, DNJU, DNKG, DNLO, DNME, DNMK, DNMQ, DNMS, DNNF, DNPB, DNPK, DNPL, DNPR, DNRJ, DNSN, DNTE, DNTF, DNUF e DNVT</t>
  </si>
  <si>
    <t>0038-PS/2022/0001</t>
  </si>
  <si>
    <t>SEDE-ADM-2022/01248</t>
  </si>
  <si>
    <t>DATEN</t>
  </si>
  <si>
    <t>04.602.789/0001-01</t>
  </si>
  <si>
    <t>0028-FM/2023/0001</t>
  </si>
  <si>
    <t>SEDE-ADM-2024/00408</t>
  </si>
  <si>
    <t>2024-12    323048,58|2025-02    687046,98|2025-05    1528793,282024-10    1706590,93|2024-11    1706590,93|2024-12    1706590,93|2025-01    1706590,93|2025-02    1817848,58</t>
  </si>
  <si>
    <t>DATEN TECNOLOGIA LTDA</t>
  </si>
  <si>
    <t>0027-FM/2022/0001</t>
  </si>
  <si>
    <t>SEDE-ADM-2022/00458</t>
  </si>
  <si>
    <t>0030-FM/2024/0001</t>
  </si>
  <si>
    <t>SEDE-ADM-2024/01365</t>
  </si>
  <si>
    <t>DELOITTE SERVIÇOS CONTÁBEIS E ADMINISTRATIVOS ESPECIALIZADOS LTDA</t>
  </si>
  <si>
    <t>05.111.857/0001-00</t>
  </si>
  <si>
    <t>0023-ST/2024/0001</t>
  </si>
  <si>
    <t>SEDE-ADM-2023/01715</t>
  </si>
  <si>
    <t>2024-10    1706590,93|2024-11    1706590,93|2024-12    1706590,93|2025-01    1706590,93|2025-02    1817848,582025-03    2067707,52|2025-04    2000465,64|2025-05    2000465,64|2025-06    2525222,16|2025-07    2489870,75</t>
  </si>
  <si>
    <t>DSM SERVIÇOS E COMÉRCIO LTDA</t>
  </si>
  <si>
    <t>28.244.608/0001-80</t>
  </si>
  <si>
    <t>0066-PS/2025/0001</t>
  </si>
  <si>
    <t>SD-ADM-2025/00279</t>
  </si>
  <si>
    <t>DSM SERVIÇOS E COMÉRCIO LTDA-ME</t>
  </si>
  <si>
    <t>0013-PS/2023/0023</t>
  </si>
  <si>
    <t>SEDE-ADM-2022/01686</t>
  </si>
  <si>
    <t>DNJR</t>
  </si>
  <si>
    <t>0020-PS/2023/0045</t>
  </si>
  <si>
    <t>SEDE-ADM-2023/00501</t>
  </si>
  <si>
    <t>DNGO</t>
  </si>
  <si>
    <t>DUALBASE TECNOLOGIA ELETRÔNICA LTDA</t>
  </si>
  <si>
    <t>10.780.600/0001-73</t>
  </si>
  <si>
    <t>0005-PS/2024/0001</t>
  </si>
  <si>
    <t>SEDE-ADM-2023/01256</t>
  </si>
  <si>
    <t>2024-07 9294,84|2024-08 2418,56|2024-09 13329,43|2025-02 26352,58</t>
  </si>
  <si>
    <t xml:space="preserve">E. TRIPODE INDÚSTRIA E COMÉRCIO DE MÓVEIS LTDA </t>
  </si>
  <si>
    <t>22.228.425/0001-95</t>
  </si>
  <si>
    <t>0004-FM/2025/0001</t>
  </si>
  <si>
    <t>SEDE-ADM-2025/00032</t>
  </si>
  <si>
    <t>ELO ADMINISTRAÇÃO &amp; TERCEIRIZAÇÃO LTDA</t>
  </si>
  <si>
    <t>08.312.139/0001-82</t>
  </si>
  <si>
    <t>0038-SV/2023/0042</t>
  </si>
  <si>
    <t>SEDE-ADM-2023/01182</t>
  </si>
  <si>
    <t>2023-10    5400|2023-11    18000|2023-12    18000|2024-01    18000|2024-02    18000|2024-03    18000|2024-04    18000|2024-05    18000|2024-06    18000|2024-07    18000|2024-08    18000|2024-09    18000|2024-10    180002024-11    29326,8|2024-12    19132,68|2025-01    19132,68|2025-02    19132,68|2025-03    19132,68|2025-04    19132,68|2025-05    19132,68|2025-06    19132,68|2025-07    19132,68</t>
  </si>
  <si>
    <t>EMBRASG - EMPRESA BRASILEIRA DE SERVIÇOS GERAIS LTDA</t>
  </si>
  <si>
    <t>01.248.111/0001-84</t>
  </si>
  <si>
    <t>0033-SL/2023/0036</t>
  </si>
  <si>
    <t>SEDE-ADM-2023/00967</t>
  </si>
  <si>
    <t>DNVT</t>
  </si>
  <si>
    <t>2023-10    26393,57|2023-11    19312,37|2023-12    19312,37|2024-01    19312,37|2024-02    19312,37|2024-03    38624,74|2024-04    19312,37|2024-05    19312,37|2024-06    19312,37|2024-07    19312,37|2024-08    19312,37|2024-09    19312,37|2024-10    19312,37|2024-11    19312,37|2024-12    19312,372025-02    45220,8|2025-03    19784,67|2025-04    19784,67|2025-06    39569,34|2025-07    19784,67</t>
  </si>
  <si>
    <t>ENFA - COMERCIO E SERVICOS DE LIMPEZA E CONSERVACAO LTDA</t>
  </si>
  <si>
    <t>49.572.442/0001-00</t>
  </si>
  <si>
    <t>0027-SL/2024/0020</t>
  </si>
  <si>
    <t>SEDE-ADM-2023/02142</t>
  </si>
  <si>
    <t>DNPB</t>
  </si>
  <si>
    <t>2024-11    4466,3|2024-12    4466,3|2025-01    4466,3|2025-02    4466,3|2025-03    4466,3|2025-04    4466,3|2025-05    4466,3|2025-06    4466,3|2025-07    4466,32024-12    3264,23|2025-02    9326,36|2025-04    4663,18</t>
  </si>
  <si>
    <t>0053-SL/2025/0029</t>
  </si>
  <si>
    <t>SD-ADM-2025/00952</t>
  </si>
  <si>
    <t>0035-SL/2024/0003</t>
  </si>
  <si>
    <t>SEDE-ADM-2024/01066</t>
  </si>
  <si>
    <t>DNIL</t>
  </si>
  <si>
    <t>EQUINIX DO BRASIL SOLUÇÕES DE TECNOLOGIA EM INFORMÁTICA LTDA</t>
  </si>
  <si>
    <t>03.672.254/0001-44</t>
  </si>
  <si>
    <t>0026-TI/2024/0001</t>
  </si>
  <si>
    <t xml:space="preserve"> SEDE-ADM-2024/00712</t>
  </si>
  <si>
    <t>EURO SERVICE LTDA</t>
  </si>
  <si>
    <t>16.963.926/0001-12</t>
  </si>
  <si>
    <t>0044-SV/2024/0022</t>
  </si>
  <si>
    <t>SEDE-ADM-2024/00731</t>
  </si>
  <si>
    <t>DNCP</t>
  </si>
  <si>
    <t>2025-02    16483,49|2025-03    16483,49|2025-05    32966,98|2025-06    16483,49|2025-07    16483,492024-05    3265,25|2024-06    25350,67|2024-07    3265,25|2024-08    3265,25|2024-09    3265,25|2024-10    4675,25|2024-11    3265,25|2024-12    3265,25|2025-01    3265,25|2025-02    3265,25|2025-03    3265,25|2025-04    3265,25|2025-05    3265,25|2025-06    3265,25|2025-07    3265,25</t>
  </si>
  <si>
    <t>EXCEL ELEVADORES LTDA</t>
  </si>
  <si>
    <t>02.590.254/0001-32</t>
  </si>
  <si>
    <t>0155-SM/2021/0062</t>
  </si>
  <si>
    <t>SEDE-ADM-2022/00656</t>
  </si>
  <si>
    <t xml:space="preserve">2024-05    3265,25|2024-06    25350,67|2024-07    3265,25|2024-08    3265,25|2024-09    3265,25|2024-10    4675,25|2024-11    3265,25|2024-12    3265,25|2025-01    3265,25|2025-02    3265,25|2025-03    3265,25|2025-04    3265,25|2025-05    3265,25|2025-06    3265,25|2025-07    3265,252025-07	   49.300,00 </t>
  </si>
  <si>
    <t>EXTRAMED ADMINISTRAÇÃO E SERVIÇOS MÉDICOS LTDA</t>
  </si>
  <si>
    <t>01.747.987/0001-75</t>
  </si>
  <si>
    <t>0011_DSAD_2024</t>
  </si>
  <si>
    <t>SEDE-ADM-2023/00165</t>
  </si>
  <si>
    <t>EXTREME</t>
  </si>
  <si>
    <t>14.139.773/0001-68</t>
  </si>
  <si>
    <t>0004-TI/2022/0001</t>
  </si>
  <si>
    <t>SEDE-ADM-2022/00469</t>
  </si>
  <si>
    <t>F&amp;F DISTRIBUIDORA CORDEIRO LTDA</t>
  </si>
  <si>
    <t>44.965.792/0001-04</t>
  </si>
  <si>
    <t>0005-FM/2025/0001</t>
  </si>
  <si>
    <t>SEDE-ADM-2025/00033</t>
  </si>
  <si>
    <t>2025-07	   49.300,00 2025-05    8615,45|2025-06    8615,45|2025-07    8615,45</t>
  </si>
  <si>
    <t>FÊNIX ASSESSORIA &amp; GESTÃO EMPRESARIAL LTDA</t>
  </si>
  <si>
    <t>04.795.101/0001-57</t>
  </si>
  <si>
    <t>0023-SL/2022/0033</t>
  </si>
  <si>
    <t>SEDE-ADM-2022/01317</t>
  </si>
  <si>
    <t>DNPJ</t>
  </si>
  <si>
    <t>FERREIRA SERVIÇOS E MANUTENÇÃO LTDA.</t>
  </si>
  <si>
    <t>33.262.062/0001-20</t>
  </si>
  <si>
    <t xml:space="preserve"> 0036-SL/2023/0043</t>
  </si>
  <si>
    <t>SEDE-ADM-2023/01242</t>
  </si>
  <si>
    <t>DNUR</t>
  </si>
  <si>
    <t>2023-11    9610,22|2023-12    19220,44|2024-02    9610,22|2024-03    9610,22|2024-04    9610,22|2024-05    9610,22|2024-06    9610,22|2024-07    9610,22|2024-08    9610,22|2024-09    9610,22|2024-10    9610,22|2024-11    9610,22|2024-12    9610,22|2025-01    9610,22|2025-02    8987,582025-03    9244,43|2025-04    9604,02|2025-05    9604,02|2025-06    19208,04|2025-07    9604,02|2025-08    9604,02</t>
  </si>
  <si>
    <t>FIBONACCI ENGENHARIA E SERVIÇOS LTDA</t>
  </si>
  <si>
    <t>21.315.711/0001-25</t>
  </si>
  <si>
    <t>0209-SC/2020/0031</t>
  </si>
  <si>
    <t>SEDE-ADM-2022/00197</t>
  </si>
  <si>
    <t>DNMQ</t>
  </si>
  <si>
    <t>2023-07    4928,42|2023-08    4820,95|2023-09    4730,99|2023-10    4605,07|2023-11    5505,07|2023-12    4505,07|2024-01    4505,07|2024-02    4505,07|2024-03    4505,07|2024-04    4505,07|2024-05    4505,07|2024-06    5134,49|2024-07    4714,65|2024-08    4714,65|2024-09    4670,43|2024-10    4707,28|2024-11    4707,282024-12    4707,28|2025-01    4707,28|2025-02    4707,28|2025-03    4707,28|2025-04    4945,36|2025-05    4945,36|2025-06    4945,36|2025-07    4945,36</t>
  </si>
  <si>
    <t>FIRMIANO SEGURANÇA PATRIMONIAL EIRELI</t>
  </si>
  <si>
    <t>19.907.785/0001-09</t>
  </si>
  <si>
    <t>0040-SV/2021/0195</t>
  </si>
  <si>
    <t>SEDE-ADM-2021/00088</t>
  </si>
  <si>
    <t>DNME</t>
  </si>
  <si>
    <t xml:space="preserve">2023-12    49257,69|2024-01    49257,69|2024-02    49257,69|2024-03    49257,69|2024-04    49257,69|2024-05    49257,69|2024-06    49257,69|2024-07    49257,69|2024-08    49257,69|2024-09    49257,692024-10    68069,29|2024-11    51138,85|2024-12    51138,85|2025-01    51138,85|2025-02    51138,85|2025-03    51138,85|2025-04    51138,85|2025-05    51138,85|2025-06    51138,85 2025-07	   67.839,10 </t>
  </si>
  <si>
    <t>GENESIS – GERAÇÃO DE NOVAS EMPRESAS DE SISTEMA E SERVIÇO LTDA</t>
  </si>
  <si>
    <t>41.662.936/0001-65</t>
  </si>
  <si>
    <t>0021-SV/2023/0035</t>
  </si>
  <si>
    <t>SEDE-ADM-2022/00998</t>
  </si>
  <si>
    <t>DNBH</t>
  </si>
  <si>
    <t>45709    1216050|45709    1216050|45709    1216050|45709    1216050|45709    121605045328    18408118,8|45328    18408118,8|45328    18408118,8|45328    18408118,8|45328    18408118,8|45328    18408118,8|45328    18408118,8|45328    18408118,8|45328    18408118,8|45328    18408118,8|45328    18408118,8|45328    18408118,8|45328    18408118,8</t>
  </si>
  <si>
    <t>GL OXIGENIO LTDA.</t>
  </si>
  <si>
    <t>12.520.836/0001-04</t>
  </si>
  <si>
    <t>0023-FM/2023/0046</t>
  </si>
  <si>
    <t>SEDE-ADM-2023/00500</t>
  </si>
  <si>
    <t>2025-02    68000|2025-04    68000|2025-06    68000|2025-07    680002023-07    84089,14|2023-08    75038,38|2023-09    74978,7|2023-10    74859,34|2023-11    74829,5|2023-12    74769,82|2024-01    132505,64|2024-02    100076,78|2024-03    99977,34|2024-04    99828,18|2024-05    136637,93</t>
  </si>
  <si>
    <t>GLR CONSULTORIA EM SISTEMAS LTDA</t>
  </si>
  <si>
    <t>62.450.028/0001-88</t>
  </si>
  <si>
    <t>0251-PS/2019/0001</t>
  </si>
  <si>
    <t>SEDE-ADM-2021/00007</t>
  </si>
  <si>
    <t>2023-07    84089,14|2023-08    75038,38|2023-09    74978,7|2023-10    74859,34|2023-11    74829,5|2023-12    74769,82|2024-01    132505,64|2024-02    100076,78|2024-03    99977,34|2024-04    99828,18|2024-05    136637,932024-06    99629,3|2024-07    99480,14|2024-08    122267,97|2024-09    104641,43 2024-10    104719,1|2024-11    104045,96|2024-12    104356,64|2025-01    104173,54|2025-02    104123,63|2025-03    103968,29|2025-04    104020,07|2025-05    103864,73|2025-06    120384,33|2025-07    109579,37</t>
  </si>
  <si>
    <t>GPBR PARTICIPAÇÕES LTDA</t>
  </si>
  <si>
    <t>15.664.649/0001-84</t>
  </si>
  <si>
    <t>0024-PS/2025/0001</t>
  </si>
  <si>
    <t>SEDE-ADM-2025/00408</t>
  </si>
  <si>
    <t>HAWK SERVIÇOS DE CONSERVAÇÃO E LIMPEZA LTDA</t>
  </si>
  <si>
    <t>28.483.805/0001-52</t>
  </si>
  <si>
    <t>0043-PS/2023/0001</t>
  </si>
  <si>
    <t>SEDE-ADM-2023/01638</t>
  </si>
  <si>
    <t>2023-12    23775,71|2024-01    23775,71|2024-02    23775,71|2024-03    47551,42|2024-05    23775,71|2024-06    23775,71|2024-07    23775,712024-08    23775,71|2024-09    30881,57|2024-10    49920,04|2024-11    24960,02|2025-01    49920,04|2025-02    36433,58 2025-03    92303,78|2025-05    57799,8|2025-06    24564,92|2025-07    23119,92|2025-08    24564,92</t>
  </si>
  <si>
    <t>HIGICLEAN III TECNOLOGIA E LIMPEZA EIRELI</t>
  </si>
  <si>
    <t>25.128.718/0001-99</t>
  </si>
  <si>
    <t>0021-SL/2025/0049</t>
  </si>
  <si>
    <t>SEDE-ADM-2024/00750</t>
  </si>
  <si>
    <t>DNAR</t>
  </si>
  <si>
    <t>2025-05    23135,28|2025-06    7711,76|2025-07    7711,762024-12    19271,32|2025-02    183952</t>
  </si>
  <si>
    <t>HOBECO SUDAMERICANA LTDA</t>
  </si>
  <si>
    <t>03.548.170/0001-01</t>
  </si>
  <si>
    <t>0016-FM/2023/0001</t>
  </si>
  <si>
    <t>SEDE-ADM-2022/01320</t>
  </si>
  <si>
    <t>2024-12    19271,32|2025-02    1839522023-12    2115,62|2024-01    4533,48|2024-02    4533,48|2024-03    4533,48|2024-04    4533,48|2024-05    4533,48|2024-06    4533,48|2024-07    4533,48|2024-08    4533,48|2024-09    4533,48|2024-10    4533,48|2024-11    4533,48|2024-12    4533,48|2025-01    4533,48|2025-02    4533,48|2025-03    4533,48|2025-04    4533,48|2025-05    4533,48|2025-06    4533,48</t>
  </si>
  <si>
    <t>0022-FM/2023/0001</t>
  </si>
  <si>
    <t>SEDE-ADM-2023/00309</t>
  </si>
  <si>
    <t>DNVT/ DNUL/ DNLO/ DNAT</t>
  </si>
  <si>
    <t>0031-FM/2023/001</t>
  </si>
  <si>
    <t>SEDE-ADM-2023/00998</t>
  </si>
  <si>
    <t>0019-FM/2024/0001</t>
  </si>
  <si>
    <t>SEDE-ADM-2023/01695.01</t>
  </si>
  <si>
    <t>DNKP</t>
  </si>
  <si>
    <t>0020-FM/2024/0001</t>
  </si>
  <si>
    <t>SEDE-ADM-2023/01695.02</t>
  </si>
  <si>
    <t>DNUR, DNGO, DNMQ, DNJR, DNME</t>
  </si>
  <si>
    <t>0025-FM/2024/0001</t>
  </si>
  <si>
    <t>SEDE-ADM-2023/01695.03</t>
  </si>
  <si>
    <t>DNCZ</t>
  </si>
  <si>
    <t>0013-FM/2024/0001</t>
  </si>
  <si>
    <t>SEDE-ADM-2024/00157</t>
  </si>
  <si>
    <t>DNLO, DNVT, DNUL, DNAT</t>
  </si>
  <si>
    <t>0048-FM/2025/0001</t>
  </si>
  <si>
    <t>SEDE-ADM-2025/00643</t>
  </si>
  <si>
    <t xml:space="preserve">DNAT, DNLO, DNUL E DNVT </t>
  </si>
  <si>
    <t>0063-FM/2025/0001</t>
  </si>
  <si>
    <t>SD-ADM-2025/01347</t>
  </si>
  <si>
    <t>DNAT/ DNLO/ DNUL/ DNVT</t>
  </si>
  <si>
    <t>0008-FM/2022/0001</t>
  </si>
  <si>
    <t>SEDE-ADM-2022/00760</t>
  </si>
  <si>
    <t>DNAT, DNUL, DNLO e DNVT</t>
  </si>
  <si>
    <t>HORUS SERVIÇOS E CONSULTORIA LTDA</t>
  </si>
  <si>
    <t>22.480.059/0001-67</t>
  </si>
  <si>
    <t>0042-SL/2023/0015</t>
  </si>
  <si>
    <t>SEDE-ADM-2023/01468</t>
  </si>
  <si>
    <t>DNIZ</t>
  </si>
  <si>
    <t xml:space="preserve">2023-12    2115,62|2024-01    4533,48|2024-02    4533,48|2024-03    4533,48|2024-04    4533,48|2024-05    4533,48|2024-06    4533,48|2024-07    4533,48|2024-08    4533,48|2024-09    4533,48|2024-10    4533,48|2024-11    4533,48|2024-12    4533,48|2025-01    4533,48|2025-02    4533,48|2025-03    4533,48|2025-04    4533,48|2025-05    4533,48|2025-06    4533,482025-07	   4.621,37 </t>
  </si>
  <si>
    <t>IC SUPPLY ENGENHARIA LTDA</t>
  </si>
  <si>
    <t>32.596.173/0001-00</t>
  </si>
  <si>
    <t>0068-ML/2021/0062</t>
  </si>
  <si>
    <t>SEDE-ADM-2022/00151</t>
  </si>
  <si>
    <t>2023-12    12869,43|2024-01    8983,46|2024-02    9553,17|2024-03    10005,28|2024-04    9955,68|2024-05    14599,44|2024-06    11581,64|2024-07    15599,41|2024-08    12114,51|2024-09    14511,82|2024-10    11499,2|2024-11    14649,91|2024-12    11261,16|2025-01    13375,27|2025-02    14955,71|2025-03    12201,32|2025-04    16605,53|2025-05    11211,682025-06    15646,72|2025-07    11131,75</t>
  </si>
  <si>
    <t>IKAROS SERVICOS DE
SEGURANCA LTDA.</t>
  </si>
  <si>
    <t>06.001.216/0002-39</t>
  </si>
  <si>
    <t>0004-SV/2023/0037</t>
  </si>
  <si>
    <t>SEDE-ADM-2022/01424</t>
  </si>
  <si>
    <t>2023-06    24906,97|2023-07    49813,94|2023-08    24906,972022-06    2298,63|2022-07    7264,04|2022-08    1673,56|2022-09    4125,52|2022-10    2296,28|2022-11    2413,04|2022-12    3541,72|2023-01    4125,52|2023-02    4475,8|2023-03    5487,72|2023-04    3147,04|2023-05    6071,52|2023-06    6538,56|2023-07    4787,16|2023-08    5409,88|2023-09    8212,12|2023-10    5020,68|2023-11    5370,96|2023-12    4592,56|2024-01    6343,96|2024-02    2529,8|2024-03    5954,76|2024-04    4125,52|2024-05    3191,44|2024-06    1712,48|2024-07    9146,2|2024-08    4320,12|2024-09    2919|2024-10    2101,68|2024-11    2919|2024-12    4514,72|2025-01    3853,08|2025-02    3152,52|2025-03    3308,2|2025-04    3799,56|2025-05    6997,88|2025-06    5760,45|2025-07    10795,51 | 2025-08   5973,80</t>
  </si>
  <si>
    <t>IMPRENSA NACIONAL</t>
  </si>
  <si>
    <t>04.196.645/0001-00</t>
  </si>
  <si>
    <t>005-PS/2022/0001</t>
  </si>
  <si>
    <t>SEDE-ADM-2022/00320</t>
  </si>
  <si>
    <t xml:space="preserve">2022-06    2298,63|2022-07    7264,04|2022-08    1673,56|2022-09    4125,52|2022-10    2296,28|2022-11    2413,04|2022-12    3541,72|2023-01    4125,52|2023-02    4475,8|2023-03    5487,72|2023-04    3147,04|2023-05    6071,52|2023-06    6538,56|2023-07    4787,16|2023-08    5409,88|2023-09    8212,12|2023-10    5020,68|2023-11    5370,96|2023-12    4592,56|2024-01    6343,96|2024-02    2529,8|2024-03    5954,76|2024-04    4125,52|2024-05    3191,44|2024-06    1712,48|2024-07    9146,2|2024-08    4320,12|2024-09    2919|2024-10    2101,68|2024-11    2919|2024-12    4514,72|2025-01    3853,08|2025-02    3152,52|2025-03    3308,2|2025-04    3799,56|2025-05    6997,88|2025-06    5760,45|2025-07    10795,51 | 2025-08   5973,802024-10	   403.408,37 </t>
  </si>
  <si>
    <t>INFRAERO</t>
  </si>
  <si>
    <t>00.352.294/0001-10</t>
  </si>
  <si>
    <t>0026-PS/2023/0001</t>
  </si>
  <si>
    <t>SEDE-ADM-2023/01210</t>
  </si>
  <si>
    <t>2024-10	   403.408,37 2025-02    1738847,42|2025-03    1675904,18|2025-04    1812176,33|2025-05    1742521,47|2025-06    1659412,52</t>
  </si>
  <si>
    <t>-</t>
  </si>
  <si>
    <t>0001-PS/2022/0110</t>
  </si>
  <si>
    <t>SEDE-ADM-2021/00072</t>
  </si>
  <si>
    <t>2023-09   |    3867354,59
2023-11   |    5370870,01
2023-12   |    6760728,47
2024-01   |    4166511,08
2024-03   |    4089576,27
2024-04   |    8161896,69
2024-05   |    1410309,6
2024-06   |    5236536,69
2024-07   |    1858878,31
2024-08   |    1660429,17
2024-09   |    1657669,31
2024-10   |    1689059,15
2024-11   |    1807614,97
2024-12   |    1617345,73
2025-01   |    1642607,92
2025-02   |    1738847,42
2025-03   |    1675904,18
2025-04   |    1812176,33
2025-05   |    1742521,47
2025-06   |    1659412,52</t>
  </si>
  <si>
    <t>INSTITUTO DE PROMOÇÃO HUMANA, APRENDIZAGEM E CULTURA - IPHAC</t>
  </si>
  <si>
    <t>11.595.331/0001-38</t>
  </si>
  <si>
    <t>0026-PS/2025/0001</t>
  </si>
  <si>
    <t>SEDE-ADM-2025/00536</t>
  </si>
  <si>
    <t>0027-PS/2025/0001</t>
  </si>
  <si>
    <t>SEDE-ADM-2025/00539</t>
  </si>
  <si>
    <t>INSTITUTO DOS AUDITORES INTERNOS DO BRASIL</t>
  </si>
  <si>
    <t>62.070.115/0001-00</t>
  </si>
  <si>
    <t>0028-ST/2025/0001</t>
  </si>
  <si>
    <t>SEDE-ADM-2025/00437</t>
  </si>
  <si>
    <t>JVP NETWORK &amp; SERVIÇOS LTDA</t>
  </si>
  <si>
    <t>20.599.605/0001-58</t>
  </si>
  <si>
    <t>0015-SV/2025/0016</t>
  </si>
  <si>
    <t>SEDE-ADM-2024/01447</t>
  </si>
  <si>
    <t>DNNF</t>
  </si>
  <si>
    <t xml:space="preserve">2025-04    28588,12|2025-05    19945,2|2025-06    19945,2|2025-07    19945,22024-09	   130.403,45 </t>
  </si>
  <si>
    <t>JUSTIZ TERCEIRIZAÇÃO DE MÃO DE OBRA LTDA</t>
  </si>
  <si>
    <t>06.538.799/0001-50</t>
  </si>
  <si>
    <t>0006-SL/2022/0032</t>
  </si>
  <si>
    <t>SEDE-ADM-2022/00481</t>
  </si>
  <si>
    <t>DNBU</t>
  </si>
  <si>
    <t>2024-12	   16.974,12 2025-04    28588,12|2025-05    19945,2|2025-06    19945,2|2025-07    19945,2</t>
  </si>
  <si>
    <t>0007-SL/2022/0029</t>
  </si>
  <si>
    <t>SEDE-ADM-2022/00500</t>
  </si>
  <si>
    <t>0010-SL/2022/0030</t>
  </si>
  <si>
    <t>SEDE-ADM-2022/00817</t>
  </si>
  <si>
    <t>0011-SL/2022/0001</t>
  </si>
  <si>
    <t>SEDE-ADM-2022/00818</t>
  </si>
  <si>
    <t>KIARGOS SERVIÇOS E FACILITY LTDA.</t>
  </si>
  <si>
    <t>28.871.366/0001-55</t>
  </si>
  <si>
    <t>0064-SL/2025/0030</t>
  </si>
  <si>
    <t>SD-ADM-2025/01262</t>
  </si>
  <si>
    <t>KOVR SEGURADORA S/A</t>
  </si>
  <si>
    <t>42.366.302/0001-28</t>
  </si>
  <si>
    <t>0017-SS/2022/0001</t>
  </si>
  <si>
    <t>SEDE-ADM-2022/00887</t>
  </si>
  <si>
    <t xml:space="preserve">2024-09	   130.403,45 2025-07	   209.725,31 </t>
  </si>
  <si>
    <t>L.A. VIAGENS E TURISMO LTDA.</t>
  </si>
  <si>
    <t>04.613.668/0001-65</t>
  </si>
  <si>
    <t>0032-PS/2022/0001</t>
  </si>
  <si>
    <t>SEDE-ADM-2022/01158</t>
  </si>
  <si>
    <t>LIDDERA GESTÃO EMPRESARIAL LTDA.</t>
  </si>
  <si>
    <t>32.853.748/0001-23</t>
  </si>
  <si>
    <t>0039-SL/2022/0014</t>
  </si>
  <si>
    <t>SEDE-ADM-2022/01724</t>
  </si>
  <si>
    <t>DNMS</t>
  </si>
  <si>
    <t>2025-06    48592,42|2025-07    17546,612025-05    11143,81|2025-06    5469,01|2025-07    5469,01</t>
  </si>
  <si>
    <t>LEONARDO FALCÃO RIBEIRO ADVOGADOS ASSOCIADOS</t>
  </si>
  <si>
    <t>27.074.636/0001-34</t>
  </si>
  <si>
    <t>0015-JU/2023/0001</t>
  </si>
  <si>
    <t>SEDE-ADM-2022/01702</t>
  </si>
  <si>
    <t>0040-SL/2022/0007</t>
  </si>
  <si>
    <t>SEDE-ADM-2022/01720</t>
  </si>
  <si>
    <t>0001-SL/2023/0013</t>
  </si>
  <si>
    <t>SEDE-ADM-2022/01722</t>
  </si>
  <si>
    <t>DNKG</t>
  </si>
  <si>
    <t>0021-SL/2022/0005</t>
  </si>
  <si>
    <t>SEDE-ADM-2022/01305</t>
  </si>
  <si>
    <t>DNTF</t>
  </si>
  <si>
    <t>0025-SL/2022/0027</t>
  </si>
  <si>
    <t>SEDE-ADM-2022/01445</t>
  </si>
  <si>
    <t>DNIH</t>
  </si>
  <si>
    <t>0026-SL/2022/0002</t>
  </si>
  <si>
    <t>SEDE-ADM-2022/00934</t>
  </si>
  <si>
    <t>0028-SL/2022/0026</t>
  </si>
  <si>
    <t>SEDE-ADM-2022/01523</t>
  </si>
  <si>
    <t>DNPP</t>
  </si>
  <si>
    <t>0029-SL/2022/0004</t>
  </si>
  <si>
    <t>SEDE-ADM-2022/01597</t>
  </si>
  <si>
    <t>DNJP</t>
  </si>
  <si>
    <t>0030-SL/2022/0012</t>
  </si>
  <si>
    <t>SEDE-ADM-2022/01605</t>
  </si>
  <si>
    <t>DNPL</t>
  </si>
  <si>
    <t>0030-SL/2023/0044</t>
  </si>
  <si>
    <t>SEDE-ADM-2023/01124</t>
  </si>
  <si>
    <t>0054-PS/2025/0001</t>
  </si>
  <si>
    <t>SD-ADM-2025/00873</t>
  </si>
  <si>
    <t>LUIZ HENRIQUE ALBERGARIA RODRIGUES – MEI.</t>
  </si>
  <si>
    <t>27.291.391/0001-05</t>
  </si>
  <si>
    <t>0052-PS/2025/0035</t>
  </si>
  <si>
    <t>SEDE-ADM-2024/01752</t>
  </si>
  <si>
    <t>MANACAPURU LIMPEZA E CONSERVAÇÃO LTDA</t>
  </si>
  <si>
    <t>17.303.236/0001-08</t>
  </si>
  <si>
    <t>0009-SL/2024/0016</t>
  </si>
  <si>
    <t>SEDE-ADM-2023/01842</t>
  </si>
  <si>
    <t>2024-05    16252,24|2024-06    3996,45|2024-07    2664,3|2024-08    7992,9|2024-09    3996,45|2024-10    7992,9|2024-12    7992,9|2025-01    3996,45|2025-03    7992,9|2025-04    3996,45|2025-05    3996,45|2025-06    3996,45|2025-07    3996,452025-04    2220,4|2025-05    5615,09|2025-06    5615,09|2025-07    11230,18</t>
  </si>
  <si>
    <t xml:space="preserve">MANACAPURU LIMPEZA E CONSERVAÇÃO LTDA </t>
  </si>
  <si>
    <t>0020-SL/2025/0046</t>
  </si>
  <si>
    <t>SEDE-ADM-2024/01953</t>
  </si>
  <si>
    <t xml:space="preserve">MAPFRE SEGUROS GERAIS S.A </t>
  </si>
  <si>
    <t>61.074.175/0001-38</t>
  </si>
  <si>
    <t>0090-SS/2021/0001</t>
  </si>
  <si>
    <t>SEDE-ADM-2022/00158</t>
  </si>
  <si>
    <t>MARCA SUL MUDANÇAS E TRANSPORTES LTDA</t>
  </si>
  <si>
    <t>03.126.110/0001-92</t>
  </si>
  <si>
    <t>0048-PS/2023/0001</t>
  </si>
  <si>
    <t>SEDE-ADM-2023/01567</t>
  </si>
  <si>
    <t>2024-01    45564,17|2024-02    52728,53|2024-03    173957,22|2024-05    55597,8|2024-06    16316,8|2024-07    135590,48|2024-08    1095,2|2024-09    30089,93|2024-11    6336,4|2024-12    34974,9|2025-01    14748,98|2025-02    30372,05|2025-03    19791,85|2025-04    37445,52|2025-07    71293,172025-05    2672,34|2025-06    3644,41|2025-07    3644,41</t>
  </si>
  <si>
    <t>MARCEL LEONARDO NOGUEIRA LTDA</t>
  </si>
  <si>
    <t>23.160.141/0001-77</t>
  </si>
  <si>
    <t>0013-SL/2022/0001</t>
  </si>
  <si>
    <t>SEDE-ADM-2022/00800</t>
  </si>
  <si>
    <t>MASTER BRASIL SERVIÇOS E LIMPEZAS LTDA</t>
  </si>
  <si>
    <t>23.750.577/0001-16</t>
  </si>
  <si>
    <t>0018-SL/2025/0048</t>
  </si>
  <si>
    <t>SEDE-ADM-2023/02212</t>
  </si>
  <si>
    <t>DNJU</t>
  </si>
  <si>
    <t xml:space="preserve">2025-05    2672,34|2025-06    3644,41|2025-07    3644,412025-07	   3.644,41 </t>
  </si>
  <si>
    <t>MCR SISTEMAS E CONSULTORIA LTDA</t>
  </si>
  <si>
    <t>04.198.254/0001-17</t>
  </si>
  <si>
    <t>0012-TI/2025/0001</t>
  </si>
  <si>
    <t>SEDE-ADM-2025/00082</t>
  </si>
  <si>
    <t xml:space="preserve">2025-07	   3.644,41 2025-04	   4.300,00 </t>
  </si>
  <si>
    <t>MERIDIAN LTDA</t>
  </si>
  <si>
    <t>48.011.287/0001-81</t>
  </si>
  <si>
    <t>0014-SF/2024/0001</t>
  </si>
  <si>
    <t>SEDE-ADM-2024/00524</t>
  </si>
  <si>
    <t>METTA DISTRIBUIDORA E COMÉRCIO LTDA</t>
  </si>
  <si>
    <t>27.339.371/0001-59</t>
  </si>
  <si>
    <t>0016-FM/2025/0001</t>
  </si>
  <si>
    <t>SEDE-ADM-2025/00005</t>
  </si>
  <si>
    <t>2025-04	   4.300,00 2025-06    6969|2025-07    11446</t>
  </si>
  <si>
    <t>0017-FM/2025/0001</t>
  </si>
  <si>
    <t>SEDE-ADM-2025/00396</t>
  </si>
  <si>
    <t xml:space="preserve">METTA DISTRIBUIDORA E COMÉRCIO LTDA </t>
  </si>
  <si>
    <t>0011-FM/2025/0001</t>
  </si>
  <si>
    <t>SEDE-ADM-2025/00004</t>
  </si>
  <si>
    <t>MILAX COMÉRCIO DE MÓVEIS LTDA</t>
  </si>
  <si>
    <t>02.837.984/0001-95</t>
  </si>
  <si>
    <t>0042-FM/2024/0001</t>
  </si>
  <si>
    <t>SEDE-ADM-2024/01962</t>
  </si>
  <si>
    <t>2025-06    6969|2025-07    114462025-06    47500|2025-07    74879</t>
  </si>
  <si>
    <t>MILANFLEX INDÚSTRIA E COMÉRCIO DE MÓVEIS E EQUIPAMENTOS</t>
  </si>
  <si>
    <t>86.729.324/0002-61</t>
  </si>
  <si>
    <t>0035-FM/2022/0001</t>
  </si>
  <si>
    <t>SEDE-ADM-2022/01071</t>
  </si>
  <si>
    <t>0043-FM/2024/0001</t>
  </si>
  <si>
    <t>SEDE-ADM-2024/01963</t>
  </si>
  <si>
    <t>MIRANTE TECNOLOGIA S/A</t>
  </si>
  <si>
    <t>02.306.220/0001-73</t>
  </si>
  <si>
    <t>0063-PS/2021/0001</t>
  </si>
  <si>
    <t>SEDE-ADM-2022/00090</t>
  </si>
  <si>
    <t>2024-01    12163,64|2024-02    12163,64|2024-03    12163,64|2024-04    12163,64|2024-05    12163,64|2024-06    12163,64|2024-07    12163,64|2024-08    12163,64|2024-09    12163,64|2024-10    12163,64|2024-11    12163,64|2024-12    12163,64|2025-01    12163,64|2025-02    12163,64|2025-03    14837,01|2025-04    86025,58|2025-05    14837,01|2025-06    14837,01|2025-07    14837,012025-05    8481,9|2025-06    10739,34|2025-07    8858,14</t>
  </si>
  <si>
    <t>MULTI REFORMAS CONSTRUÇÕES COMÉRCIO E SERVIÇOS LTDA.</t>
  </si>
  <si>
    <t>39.768.697/0001-80</t>
  </si>
  <si>
    <t>0060-PS/2025/0001</t>
  </si>
  <si>
    <t>SD-ADM-2025/01270</t>
  </si>
  <si>
    <t>MUTUAL SERVICOS DE LIMPEZA E CONSTRUÇÕES LTDA</t>
  </si>
  <si>
    <t>10.659.927/0001-91</t>
  </si>
  <si>
    <t>0024-SL/2022/0031</t>
  </si>
  <si>
    <t>SEDE-ADM-2022/01474</t>
  </si>
  <si>
    <t>DNTE</t>
  </si>
  <si>
    <t xml:space="preserve">2025-05    8481,9|2025-06    10739,34|2025-07    8858,142025-07	   105.842,87 </t>
  </si>
  <si>
    <t>NET BENEFÍCIOS LTDA</t>
  </si>
  <si>
    <t>25.136.184/0001-42</t>
  </si>
  <si>
    <t>0039-PS/2025/0001</t>
  </si>
  <si>
    <t>SEDE-ADM-2025/00211</t>
  </si>
  <si>
    <t>2025-07	   105.842,87 2024-12    50100|2025-02    25050|2025-03    25050|2025-04    25050|2025-05    25050|2025-06    25050|2025-07    25050</t>
  </si>
  <si>
    <t>NIBBLE TECNOLOGIA DA INFORMAÇÃO LTDA.</t>
  </si>
  <si>
    <t>38.877.148/0001-81</t>
  </si>
  <si>
    <t>0036-ST/2024/0001</t>
  </si>
  <si>
    <t>SEDE-ADM-2024/01396</t>
  </si>
  <si>
    <t>2024-12    50100|2025-02    25050|2025-03    25050|2025-04    25050|2025-05    25050|2025-06    25050|2025-07    250502024-03    9457,55|2024-04    12896,66|2024-05    12896,66|2024-06    12896,66|2024-07    12896,66|2024-08    12896,66|2024-09    12896,66|2024-10    25793,32|2024-11    12896,66|2024-12    12896,66|2025-01    12896,66|2025-02    12896,66|2025-03    12896,66|2025-04    12896,66|2025-06    25793,32|2025-07    12896,66</t>
  </si>
  <si>
    <t>0014-ST/2022/0001</t>
  </si>
  <si>
    <t>SEDE-ADM-2022/00837</t>
  </si>
  <si>
    <t>O. A. M. COMERCIAL E SERVIÇOS LTDA.</t>
  </si>
  <si>
    <t>02.819.827/0001-57</t>
  </si>
  <si>
    <t>0007-PS/2024/0001</t>
  </si>
  <si>
    <t>SEDE-ADM-2023/01634</t>
  </si>
  <si>
    <t>2024-03    9457,55|2024-04    12896,66|2024-05    12896,66|2024-06    12896,66|2024-07    12896,66|2024-08    12896,66|2024-09    12896,66|2024-10    25793,32|2024-11    12896,66|2024-12    12896,66|2025-01    12896,66|2025-02    12896,66|2025-03    12896,66|2025-04    12896,66|2025-06    25793,32|2025-07    12896,662025-07    12553,17|2025-08    17933,1</t>
  </si>
  <si>
    <t xml:space="preserve">OBJETIVA PROJETOS E SERVIÇOS LTDA </t>
  </si>
  <si>
    <t>19.231.266/0001-73</t>
  </si>
  <si>
    <t>0019-ST/2025/0001</t>
  </si>
  <si>
    <t>SEDE-ADM-2024/01529</t>
  </si>
  <si>
    <t>OFFICE SEGURANÇA 
LTDA. (FILIAL JOÃO PESSOA/PB)</t>
  </si>
  <si>
    <t>24.610.153/0002-08</t>
  </si>
  <si>
    <t>0029-SV/2025/0013</t>
  </si>
  <si>
    <t>SEDE-ADM-2023/02179</t>
  </si>
  <si>
    <t xml:space="preserve">OI S/A </t>
  </si>
  <si>
    <t>76.535.764/0001-43</t>
  </si>
  <si>
    <t>0013-PS/2021/0001</t>
  </si>
  <si>
    <t>SEDE-ADM-2022/00399</t>
  </si>
  <si>
    <t>DNRJ/ DNBH/ DNUL/DNUR/ DNMK/ DNPR/ DNGL/DNME/ DNCP/DNVT/ DNCP</t>
  </si>
  <si>
    <t>OI SOLUÇÕES S/A</t>
  </si>
  <si>
    <t>09.719.875/0001-12</t>
  </si>
  <si>
    <t>0012-PS/2023/0001</t>
  </si>
  <si>
    <t>2024-07    131431,84|2024-10    49286,64|2024-11    24643,322024-12    49286,64|2025-01    25464,8|2025-02    25464,8|2025-03    25464,8|2025-04    25464,8|2025-05    25464,8|2025-06    25464,8|2025-07    25464,8</t>
  </si>
  <si>
    <t>OPERACIONAL PORTARIAS E SERVIÇOS LTDA</t>
  </si>
  <si>
    <t>11.782.004/0001-95</t>
  </si>
  <si>
    <t>0039-SV/2023/0029</t>
  </si>
  <si>
    <t>SEDE-ADM-2023/01209</t>
  </si>
  <si>
    <t>2024-03    52252,9|2024-04    35610,75|2024-05    35646,45|2024-06    17832,15|2024-07    17832,15|2024-08    17832,15|2024-09    17832,15|2024-10    17832,15|2024-12    35664,3|2025-01    17832,15|2025-02    17850|2025-03    17850|2025-04    17850|2025-05    17850|2025-06    17850|2025-07    178502024-04    3680,4|2024-05    7360,85|2024-06    7360,85|2024-07    7360,85|2024-08    7360,85|2024-09    7360,85|2024-10    7360,85|2024-11    7360,85|2024-12    14721,7|2025-02    7360,85|2025-03    7360,85|2025-04    7360,85|2025-05    7360,85|2025-06    7360,85|2025-07    7360,85|2025-08    7360,85</t>
  </si>
  <si>
    <t>PERFIX ASSESSORIA &amp; CONSULTORIA</t>
  </si>
  <si>
    <t>10.483.942/0001-21</t>
  </si>
  <si>
    <t>0046-PS/2023/0001</t>
  </si>
  <si>
    <t>SEDE-ADM-2023/01738</t>
  </si>
  <si>
    <t>2023-12    5268,63|2024-01    5268,63|2024-03    5268,63|2024-04    5268,63|2024-05    5268,63|2024-06    4741,77|2024-07    4741,772024-10    7638,9|2024-11    9166,67|2024-12    9166,67|2025-01    9166,67|2025-02    9166,67|2025-03    9166,67|2025-04    9166,67|2025-05    9166,67|2025-06    18333,34</t>
  </si>
  <si>
    <t>POLO ADMINISTRAÇÃO LTDA</t>
  </si>
  <si>
    <t>08.720.790/0001-91</t>
  </si>
  <si>
    <t xml:space="preserve">0047-SL/2023/0028 </t>
  </si>
  <si>
    <t>SEDE-ADM-2023/01662</t>
  </si>
  <si>
    <t>DNJV</t>
  </si>
  <si>
    <t>2024-04    3680,4|2024-05    7360,85|2024-06    7360,85|2024-07    7360,85|2024-08    7360,85|2024-09    7360,85|2024-10    7360,85|2024-11    7360,85|2024-12    14721,7|2025-02    7360,85|2025-03    7360,85|2025-04    7360,85|2025-05    7360,85|2025-06    7360,85|2025-07    7360,85|2025-08    7360,852023-11    9090,47|2023-12    9090,47|2024-01    9090,47|2024-02    9090,47|2024-03    9090,47|2024-04    7726,9|2024-05    8622,42|2024-06    8181,42|2024-07    8181,42|2024-08    8181,42|2024-09    8181,42|2024-10    8181,42</t>
  </si>
  <si>
    <t>0008-SL/2024/0006</t>
  </si>
  <si>
    <t>SEDE-ADM-2023/01712</t>
  </si>
  <si>
    <t>0035-SL/2023/0045</t>
  </si>
  <si>
    <t>SEDE-ADM-2023/01306</t>
  </si>
  <si>
    <t>PRATA SERVIÇOS ADMNISTRATIVOS LTDA</t>
  </si>
  <si>
    <t>01.687.204/0001-05</t>
  </si>
  <si>
    <t>0032-SL/2024/0008</t>
  </si>
  <si>
    <t>SEDE-ADM-2024/01095</t>
  </si>
  <si>
    <t>DNMA</t>
  </si>
  <si>
    <t>2024-12    3004,7|2025-01    4507,05|2025-02    4507,05|2025-03    4870,48|2025-07    363,432025-04    4870,48|2025-05    4870,48|2025-06    4870,48|2025-07    5233,91|2025-08    4870,48</t>
  </si>
  <si>
    <t>POSITIVO INFORMATICA S/A</t>
  </si>
  <si>
    <t>81.243.735/0019-77</t>
  </si>
  <si>
    <t xml:space="preserve">0031-FM/2024/0001 </t>
  </si>
  <si>
    <t>SEDE-ADM-2024/01313</t>
  </si>
  <si>
    <t>2025-02	   77.077,502024-12    3004,7|2025-01    4507,05|2025-02    4507,05|2025-03    4870,48|2025-07    363,43</t>
  </si>
  <si>
    <t>0033-SL/2024/0009</t>
  </si>
  <si>
    <t>SEDE-ADM-2024/00537</t>
  </si>
  <si>
    <t>DNUF</t>
  </si>
  <si>
    <t>PRIME CONSULTORIA E ASSESSORIA EMPRESARIAL LTDA</t>
  </si>
  <si>
    <t>05.340.639/0001-30</t>
  </si>
  <si>
    <t>0003-PS/2024/0001</t>
  </si>
  <si>
    <t>SEDE-ADM-2023/01942</t>
  </si>
  <si>
    <t>2024-03    5039,83|2024-04    7572,43|2024-05    11418,16|2024-06    10804,4|2024-07    7750,33|2024-08    12851,6|2024-09    11831,89|2024-10    10395,35|2024-11    9078,59|2024-12    14016,39|2025-01    13118,11|2025-02    8085,35|2025-03    9014,66|2025-04    10019,78|2025-05    8404,8|2025-06    10844,06|2025-07    13146,33|2025-08    9956,812023-05    21725,42|2023-06    21725,42|2023-07    21725,42|2023-08    21725,42|2023-09    21725,42|2023-10    21725,42|2023-11    21725,42|2023-12    21725,42|2024-01    21725,42|2024-02    21725,42|2024-03    21725,42|2024-04    21725,42|2024-06    43450,84|2024-07    21725,42|2024-08    21725,42|2024-09    21725,42|2024-10    21725,42|2024-11    21725,42|2024-12    21725,42|2025-01    21725,42|2025-02    21725,42|2025-03    21725,42|2025-04    21725,42|2025-05    21725,42|2025-06    21725,42</t>
  </si>
  <si>
    <t>PROTAQUE SEGURANÇA E VIGILÂNCIA EIRELI</t>
  </si>
  <si>
    <t>05.883.831/0001-72</t>
  </si>
  <si>
    <t>0017-SV-2023/0002</t>
  </si>
  <si>
    <t>SEDE-ADM-2023/00206</t>
  </si>
  <si>
    <t>2023-05    21725,42|2023-06    21725,42|2023-07    21725,42|2023-08    21725,42|2023-09    21725,42|2023-10    21725,42|2023-11    21725,42|2023-12    21725,42|2024-01    21725,42|2024-02    21725,42|2024-03    21725,42|2024-04    21725,42|2024-06    43450,84|2024-07    21725,42|2024-08    21725,42|2024-09    21725,42|2024-10    21725,42|2024-11    21725,42|2024-12    21725,42|2025-01    21725,42|2025-02    21725,42|2025-03    21725,42|2025-04    21725,42|2025-05    21725,42|2025-06    21725,422023-12    4653,47|2024-01    8133,33|2024-02    8133,33|2024-03    8133,33|2024-04    8133,33|2024-05    8133,33|2024-06    8133,33|2024-07    16266,66|2024-08    8133,33|2024-09    8133,33|2024-10    8133,33|2024-11    8133,33</t>
  </si>
  <si>
    <t>QUALICORP ADMINISTRADORA DE BENEFÍCIOS S.A</t>
  </si>
  <si>
    <t>07.658.098/0001-18</t>
  </si>
  <si>
    <t>0011_DSAD_2022</t>
  </si>
  <si>
    <t>SEDE-ADM-2023/00169</t>
  </si>
  <si>
    <t>QUATRO - ADMINISTRAÇÃO E SERVIÇOS LTDA</t>
  </si>
  <si>
    <t>23.856.751/0001-00</t>
  </si>
  <si>
    <t>0044-SL/2023/0035</t>
  </si>
  <si>
    <t>SEDE-ADM-2023/01230</t>
  </si>
  <si>
    <t>2023-12    4653,47|2024-01    8133,33|2024-02    8133,33|2024-03    8133,33|2024-04    8133,33|2024-05    8133,33|2024-06    8133,33|2024-07    16266,66|2024-08    8133,33|2024-09    8133,33|2024-10    8133,33|2024-11    8133,332024-12    8133,33|2025-01    8576,13|2025-02    8178,04|2025-03    8178,04|2025-04    8337,03|2025-05    8178,04|2025-06    8178,04|2025-07    8178,04</t>
  </si>
  <si>
    <t>REDE NACIONAL DE APRENDIZAGEM, PROMOÇÃO SOCIAL E INTEGRAÇÃO</t>
  </si>
  <si>
    <t>37.381.902/0001-25</t>
  </si>
  <si>
    <t>0038-PS/2025/0001</t>
  </si>
  <si>
    <t>SD-ADM-2025/00924</t>
  </si>
  <si>
    <t xml:space="preserve">2025-07	   907,42 2025-08	   1.518,35 </t>
  </si>
  <si>
    <t>0030-PS/2025/0001</t>
  </si>
  <si>
    <t>SEDE-ADM-2025/00857</t>
  </si>
  <si>
    <t>0031-PS/2025/0001</t>
  </si>
  <si>
    <t>SD-ADM-2025/00862</t>
  </si>
  <si>
    <t>0032-PS/2025/0001</t>
  </si>
  <si>
    <t>SD-ADM-2025/00871</t>
  </si>
  <si>
    <t>0033-PS/2025/0001</t>
  </si>
  <si>
    <t>SD-ADM-2025/00875</t>
  </si>
  <si>
    <t>DNPK</t>
  </si>
  <si>
    <t>0034-PS/2025/0001</t>
  </si>
  <si>
    <t>SD-ADM-2025/00892</t>
  </si>
  <si>
    <t xml:space="preserve">0035-PS/2025/0001 </t>
  </si>
  <si>
    <t>SD-ADM-2025/00874</t>
  </si>
  <si>
    <t xml:space="preserve">0036-PS/2025/0001 </t>
  </si>
  <si>
    <t>SD-ADM-2025/00920</t>
  </si>
  <si>
    <t>0044-PS/2025/0001</t>
  </si>
  <si>
    <t>SD-ADM-2025/01099</t>
  </si>
  <si>
    <t>0045-PS/2025/0001</t>
  </si>
  <si>
    <t>SD-ADM-2025/01101</t>
  </si>
  <si>
    <t>0041-PS/2025/0001</t>
  </si>
  <si>
    <t>SD-ADM-2025/01081</t>
  </si>
  <si>
    <t>0050-PS/2025/0001</t>
  </si>
  <si>
    <t>SD-ADM-2025/01245</t>
  </si>
  <si>
    <t>0042-PS/2025/0001</t>
  </si>
  <si>
    <t>SD-ADM-2025/01095</t>
  </si>
  <si>
    <t>0043-PS/2025/0001</t>
  </si>
  <si>
    <t>SD-ADM-2025/01094</t>
  </si>
  <si>
    <t>DNMK</t>
  </si>
  <si>
    <t>0046-PS/2025/0001</t>
  </si>
  <si>
    <t>SD-ADM-2025/01107</t>
  </si>
  <si>
    <t>DNRP</t>
  </si>
  <si>
    <t>0047-PS/2025/0001</t>
  </si>
  <si>
    <t>SD-ADM-2025/01109</t>
  </si>
  <si>
    <t>ROTA LIVRE TURISMO LTDA</t>
  </si>
  <si>
    <t>39.151.848/0001-57</t>
  </si>
  <si>
    <t>0037-TG/2023/0021</t>
  </si>
  <si>
    <t>SEDE-ADM-2023/01200</t>
  </si>
  <si>
    <t>ROAL INDÚSTRIA METALÚRGICA LTDA</t>
  </si>
  <si>
    <t>94.622.230/0001-36</t>
  </si>
  <si>
    <t>0034-FM/2022/0001</t>
  </si>
  <si>
    <t>SEDE-ADM-2022/01647</t>
  </si>
  <si>
    <t>RUSSELL BEDFORD GM AUDITORES
INDEPENDENTES S/S</t>
  </si>
  <si>
    <t>13.098.174/0001-80</t>
  </si>
  <si>
    <t>0005-ST/2023/0001</t>
  </si>
  <si>
    <t>SEDE-ADM-2023/00161</t>
  </si>
  <si>
    <t>S F DA S ALMEIDA LTDA</t>
  </si>
  <si>
    <t>31.795.132/0001-80</t>
  </si>
  <si>
    <t>0065-PS/2025/0015</t>
  </si>
  <si>
    <t>SEDE-ADM-2025/00055</t>
  </si>
  <si>
    <t>SAIPHER ATC LTDA</t>
  </si>
  <si>
    <t>00.628.447/0001-00</t>
  </si>
  <si>
    <t>0002-PS/2023/0001</t>
  </si>
  <si>
    <t>SEDE-ADM-2023/00047</t>
  </si>
  <si>
    <t>2023-03    57477,23|2023-04    57477,23|2023-05    57477,23|2023-06    57477,23|2023-07    71846,54|2023-08    71846,54|2023-09    71846,54|2023-11    172431,68|2023-12    86215,84|2024-01    114954,46|2024-02    114954,46|2024-03    129323,77|2024-04    129323,77|2024-05    129323,77|2024-06    129323,77|2024-07    129323,77|2024-08    143693,07|2024-09    143693,07|2024-10    143693,07|2024-11    143693,07|2024-12    143693,07|2025-01    143693,07|2025-03    287386,14|2025-05    287386,14|2025-06    143693,07|2025-07    99412,68|2025-08    143693,072025-02    8089|2025-06    13944</t>
  </si>
  <si>
    <t>SERRA MOBILE INDÚSTRIA E COMÉRCIO LTDA</t>
  </si>
  <si>
    <t>07.875.146/0001-20</t>
  </si>
  <si>
    <t>0041-FM/2024/0001</t>
  </si>
  <si>
    <t>SEDE-ADM-2024/01957</t>
  </si>
  <si>
    <t>2025-02    8089|2025-06    13944 | 2023-07    14382,3|2023-08    14941,89|2023-09    14377,47|2023-10    15234,19|2023-11    15822,08|2023-12    15051,75|2024-01    14932,6</t>
  </si>
  <si>
    <t>SESSMA SOLUÇÕES E BENEFÍCIOS LTDA</t>
  </si>
  <si>
    <t>18.113.470/0001-27</t>
  </si>
  <si>
    <t>0055-PS/2025/0001</t>
  </si>
  <si>
    <t>SD-ADM-2025/01404</t>
  </si>
  <si>
    <t>DNNF/ DNLO/ DNJV/ DNPK/ DNBG</t>
  </si>
  <si>
    <t>0059-PS/2025/0001</t>
  </si>
  <si>
    <t>SD-ADM-2025/01409</t>
  </si>
  <si>
    <t>DNGO/ DNAT/ DNBW/ DNPP</t>
  </si>
  <si>
    <t xml:space="preserve"> 0056-PS/2025/0001</t>
  </si>
  <si>
    <t>SD-ADM-2025/01405</t>
  </si>
  <si>
    <t>DNTF/ DNMQ/ DNCZ/ DNMA/ DNPJ/DNHT/ DNSN/ DNCJ/ DNIH</t>
  </si>
  <si>
    <t>0057-PS/2025/0001</t>
  </si>
  <si>
    <t>SD-ADM-2025/01406</t>
  </si>
  <si>
    <t>DNAR/ DNIL/ DNUF/ DNPL/ DNKG/ DNJP/ DNMS/ DNPB/ DNTE/ DNIZ/ DNJU</t>
  </si>
  <si>
    <t>0058-PS/2025/0001</t>
  </si>
  <si>
    <t>SD-ADM-2025/01408</t>
  </si>
  <si>
    <t>DNRJ/ DNDN/ DNGR/ DNKP/ DNRP/ DNBH/ DNVT/ DNUL/ DNUR/ DNMK</t>
  </si>
  <si>
    <t>SHINE RIO - SHINE RIO SERVIÇOS EIRELI-ME</t>
  </si>
  <si>
    <t>18.623.185/0001-56</t>
  </si>
  <si>
    <t>0165-SL/2020/0195</t>
  </si>
  <si>
    <t>SEDE-ADM-2021/00082</t>
  </si>
  <si>
    <t xml:space="preserve">2023-07    14382,3|2023-08    14941,89|2023-09    14377,47|2023-10    15234,19|2023-11    15822,08|2023-12    15051,75|2024-01    14932,62024-02	   16.219,34 </t>
  </si>
  <si>
    <t>SIMPRESS COMÉRCIO, LOCAÇÃO E SERVIÇOS LTDA</t>
  </si>
  <si>
    <t>07.432.517/0001-07</t>
  </si>
  <si>
    <t>0014-SF/2021/0001</t>
  </si>
  <si>
    <t>SEDE-ADM-2023/00081</t>
  </si>
  <si>
    <t>2025-04    12017,68|2025-05    18679,86|2025-06    12933,87|2025-07    12645,312023-11    2740|2023-12    2740|2024-01    2740|2024-02    2740|2024-03    2740|2024-04    2740|2024-05    2740|2024-06    2740|2024-07    2740|2024-08    2740|2024-09    2740|2024-10    2740|2024-11    2740|2024-12    2740|2025-01    2740|2025-02    2740|2025-03    2740|2025-04    2740|2025-05    2740|2025-06    2740|2025-07    2740</t>
  </si>
  <si>
    <t>SOLUÇÕES FACILITIES LTDA (antiga INVICTA CONSERVAÇÃO E LIMPEZA LTDA)</t>
  </si>
  <si>
    <t>21.816.728/0001-66</t>
  </si>
  <si>
    <t>0016-SL/2024/0038</t>
  </si>
  <si>
    <t>SEDE-ADM-2023/02295</t>
  </si>
  <si>
    <t xml:space="preserve">2024-07    1676,81|2024-08    4192,03|2024-09    4192,03|2024-10    4192,03|2024-11    4192,03|2024-12    4192,03|2025-01    4192,03|2025-02    4192,03|2025-03    4192,03|2025-04    4192,03|2025-05    4192,03|2025-06    4192,032024-12	   16.974,12 </t>
  </si>
  <si>
    <t>SOROCABA SERVICE SYSTEM TERCEITIZADOS LTDA</t>
  </si>
  <si>
    <t>0034-SL/2023/0024</t>
  </si>
  <si>
    <t>SEDE-ADM-2023/01175</t>
  </si>
  <si>
    <t>DNGL</t>
  </si>
  <si>
    <t>SUPER NOVA SERVIÇOS GERAIS LTDA</t>
  </si>
  <si>
    <t>26.560.932/0001-82</t>
  </si>
  <si>
    <t>0015-SL/2024/0024</t>
  </si>
  <si>
    <t>SEDE-ADM-2024/00610</t>
  </si>
  <si>
    <t>2025-04   5283,012023-09    2416,52|2023-10    8055,07|2023-11    8055,07|2023-12    8055,07|2024-01    8055,07|2024-02    8055,07|2024-03    8055,07|2024-04    8055,07|2024-05    8055,07|2024-06    8055,07 18649,51|2025-05    5283,01|2025-06    5283,01|2025-07</t>
  </si>
  <si>
    <t>0009-SL/2022/0023</t>
  </si>
  <si>
    <t>SEDE-ADM-2022/00796</t>
  </si>
  <si>
    <t>2025-04    18649,51|2025-05    5283,01|2025-06    5283,01|2025-07    5283,012023-09    2416,52|2023-10    8055,07|2023-11    8055,07|2023-12    8055,07|2024-01    8055,07|2024-02    8055,07|2024-03    8055,07|2024-04    8055,07|2024-05    8055,07|2024-06    8055,07</t>
  </si>
  <si>
    <t>0032-SL/2023/0022</t>
  </si>
  <si>
    <t>SEDE-ADM-2023/00913</t>
  </si>
  <si>
    <t>SUPREMA SEGURANÇA PATRIMONIAL</t>
  </si>
  <si>
    <t>71.755.201/0001-47</t>
  </si>
  <si>
    <t>0027-SV/2023/0037</t>
  </si>
  <si>
    <t>SEDE-ADM-2023/01367</t>
  </si>
  <si>
    <t>2023-08    1988,89|2023-09    4475|2023-10    4460,08|2023-11    4972,22|2023-12    4972,22|2024-01    4972,22|2024-02    4723,61|2024-03    4972,22|2024-04    4972,22|2024-05    4972,22|2024-06    9944,44|2024-07    4723,61|2024-08    4723,61|2024-09    4972,22|2024-10    4972,22|2024-11    4972,22|2024-12    4972,22|2025-01    4972,22|2025-02    4972,22|2025-03    4972,22|2025-04    4723,61|2025-05    4574,45|2025-06    4972,22|2025-07    4972,222025-02    68000|2025-04    68000|2025-06    68000|2025-07    68000</t>
  </si>
  <si>
    <t>SV INCORPORADORA CONSTRUTORA E SERVICOS LTDA</t>
  </si>
  <si>
    <t>25.341.150/0001-90</t>
  </si>
  <si>
    <t>0010-SV/2024/0041</t>
  </si>
  <si>
    <t>SEDE-ADM-2023/02199</t>
  </si>
  <si>
    <t xml:space="preserve"> DNPK (GUAÍBA) </t>
  </si>
  <si>
    <t>2024-04    9876,39|2024-05    15594,36|2024-06    15594,36|2024-07    15594,36|2024-08    15594,36|2024-09    15594,36|2024-10    15594,36|2024-11    15594,36|2024-12    15594,36|2025-01    15594,36|2025-02    15594,36|2025-03    15594,36|2025-04    15594,36|2025-05    15594,36|2025-06    15594,36|2025-07    15594,36|2025-08    15594,362024-04    10345,8|2024-05    15518,87|2024-06    15518,87|2024-07    15518,87|2024-08    15518,87|2024-09    15518,87|2024-10    15518,87|2024-11    15518,87|2024-12    15518,87|2025-01    15518,87|2025-02    15518,87|2025-03    15518,87|2025-04    15518,87|2025-05    15518,87|2025-06    15518,87|2025-07    15518,87|2025-08    15518,87</t>
  </si>
  <si>
    <t>0011-SV/2024/0041</t>
  </si>
  <si>
    <t>SEDE-ADM-2023/01893</t>
  </si>
  <si>
    <t xml:space="preserve"> DNPK (TAQUARA/RS) </t>
  </si>
  <si>
    <t>0012-SV/2024/0041</t>
  </si>
  <si>
    <t>SEDE-ADM-2024/00245</t>
  </si>
  <si>
    <t xml:space="preserve"> DNPK (TAQUARI/RS) </t>
  </si>
  <si>
    <t>TECNO2000 INDÚSTRIA E COMÉRCIO LTDA</t>
  </si>
  <si>
    <t>21.306.287/0001-52</t>
  </si>
  <si>
    <t>0037-FM/2024/0001</t>
  </si>
  <si>
    <t>SEDE-ADM-2024/01848</t>
  </si>
  <si>
    <t>SEDE (SUL)</t>
  </si>
  <si>
    <t>2024-12	   9.030,00 2023-06    11542,14|2023-07    24733,16|2023-08    24733,16|2023-09    24733,16|2023-10    24733,16|2023-11    24733,16|2023-12    24733,16|2024-01    24733,16|2024-02    24733,16|2024-03    24733,16|2024-04    24733,16|2024-05    24733,16|2024-08    19786,53|2024-09    19786,53</t>
  </si>
  <si>
    <t>0002-FM/2025/0001</t>
  </si>
  <si>
    <t>SEDE-ADM-2025/1915</t>
  </si>
  <si>
    <t>DNAT/ DNGO/ DNPP/ DNBW</t>
  </si>
  <si>
    <t>0003-FM/2025/0001</t>
  </si>
  <si>
    <t>SEDE-ADM-2024/01914</t>
  </si>
  <si>
    <t>DNPB/ DNTE/ DNIZ/ DNJU/ DNAR/ DNKG/ DNIL/ DNJP/ DNMS/ DNPL/ DNUF</t>
  </si>
  <si>
    <t>0038-FM/2024/0001</t>
  </si>
  <si>
    <t>SEDE-ADM-2024/01849</t>
  </si>
  <si>
    <t>SEDE (NORDESTE)</t>
  </si>
  <si>
    <t>2024-12   9030,00</t>
  </si>
  <si>
    <t>0001-FM/2025/0001</t>
  </si>
  <si>
    <t>SEDE-ADM-2024/01913</t>
  </si>
  <si>
    <t>DNBG/ DNJV/ DNLO/ DNNF/ DNPK</t>
  </si>
  <si>
    <t>TECNUS SEGURANÇA E VIGILÂNCIA
ARMADA LTDA</t>
  </si>
  <si>
    <t>19.459.636/0001-24</t>
  </si>
  <si>
    <t>0018–SV/2023/0036</t>
  </si>
  <si>
    <t>SEDE-ADM-2023/00322</t>
  </si>
  <si>
    <t>2023-06    11542,14|2023-07    24733,16|2023-08    24733,16|2023-09    24733,16|2023-10    24733,16|2023-11    24733,16|2023-12    24733,16|2024-01    24733,16|2024-02    24733,16|2024-03    24733,16|2024-04    24733,16|2024-05    24733,16|2024-08    19786,53|2024-09    19786,532023-10    25777,08|2023-11    11361,88|2024-01    40087,39|2024-02    22329,56|2024-03    15509,78|2024-04    17418,86|2024-05    26272,82|2024-07    17686,78|2024-08    30618,71|2024-12    39719,03|2025-01    39368,1|2025-02    27364,25|2025-05    49005,29|2025-07    33306,45</t>
  </si>
  <si>
    <t>THS TECNOLOGIA, INFORMAÇÃO E COMUNICAÇÃO LTDA</t>
  </si>
  <si>
    <t>10.757.593/0001-99</t>
  </si>
  <si>
    <t xml:space="preserve"> 0019-SF/2023/0001</t>
  </si>
  <si>
    <t>SEDE-ADM-2023/00303</t>
  </si>
  <si>
    <t>2023-10    25777,08|2023-11    11361,88|2024-01    40087,39|2024-02    22329,56|2024-03    15509,78|2024-04    17418,86|2024-05    26272,82|2024-07    17686,78|2024-08    30618,71|2024-12    39719,03|2025-01    39368,1|2025-02    27364,25|2025-05    49005,29|2025-07    33306,4545740    18370988,18|45740    18370988,18|45740    18370988,18|45223    302994,04</t>
  </si>
  <si>
    <t>TICKET SERVIÇOS S/A</t>
  </si>
  <si>
    <t>47.866.934/0001-74</t>
  </si>
  <si>
    <t>0026-PS/2020/0001</t>
  </si>
  <si>
    <t>SEDE-ADM-2021/00013</t>
  </si>
  <si>
    <t>TICKET SOLUÇÕES HDFGT S.A.</t>
  </si>
  <si>
    <t>03.506.307/0001-57</t>
  </si>
  <si>
    <t>0126-SF/2018/0001</t>
  </si>
  <si>
    <t>SEDE-ADM-2022/00120</t>
  </si>
  <si>
    <t>TICKET SOLUÇÕES HDFGT S/A</t>
  </si>
  <si>
    <t>0020-PS/2022/0001</t>
  </si>
  <si>
    <t>SEDE-ADM-2022/01133</t>
  </si>
  <si>
    <t>45740    18370988,18|45740    18370988,18|45740    18370988,18|45223    302994,0445223    302994,04|45223    302994,04|45223    302994,04|45223    302994,04|45223    302994,04|45223    302994,04|45223    302994,04|45223    302994,04|45223    302994,04|45223    302994,04|45223    302994,04|45223    302994,04|45223    302994,04|45223    302994,04|45223    302994,04</t>
  </si>
  <si>
    <t>TRANSFORT-GESTAO EM SERVICOS TERCEIRIZADOS E LIMPEZA LTDA</t>
  </si>
  <si>
    <t>17.482.916/0001-28</t>
  </si>
  <si>
    <t>0041-SL-2023/0025</t>
  </si>
  <si>
    <t>SEDE-ADM-2023/01219</t>
  </si>
  <si>
    <t>45223    302994,04|45223    302994,04|45223    302994,04|45223    302994,04|45223    302994,04|45223    302994,04|45223    302994,04|45223    302994,04|45223    302994,04|45223    302994,04|45223    302994,04|45223    302994,04|45223    302994,04|45223    302994,04|45223    302994,0445649    160736,5|45649    160736,5|45649    160736,5|45649    160736,5|45649    160736,5</t>
  </si>
  <si>
    <t>VAISALA OYJ</t>
  </si>
  <si>
    <t>0062-FM/2025/0001</t>
  </si>
  <si>
    <t>SD-ADM-2025/01011</t>
  </si>
  <si>
    <t>VERTICAL EMPRESA DE VIGILÂNCIA
EIRELI</t>
  </si>
  <si>
    <t>03.602.646/0002-18</t>
  </si>
  <si>
    <t>0007-SV/2023/0045</t>
  </si>
  <si>
    <t>SEDE-ADM-2023/00023</t>
  </si>
  <si>
    <t>45020    682959,28|45020    682959,28|45020    682959,28|45020    682959,28|45020    682959,28|45020    682959,28|45020    682959,28|45020    682959,28|45020    682959,28|45020    682959,28|45020    682959,28|45020    682959,28|45020    682959,28|45020    682959,28|45020    682959,28|45020    682959,28|45020    682959,28|45020    682959,28|45020    682959,28|45020    682959,2845622    253387,41|45622    253387,41</t>
  </si>
  <si>
    <t>VESALIUS ALEXANDRE CARDOSO DE AQUINO LTDA.</t>
  </si>
  <si>
    <t>52.177.062/0001-77</t>
  </si>
  <si>
    <t>0029-PS/2024/0047</t>
  </si>
  <si>
    <t>SEDE-ADM-2023/01908</t>
  </si>
  <si>
    <t xml:space="preserve">2025-03	 128.997,50 2025-04	 154.422,00 </t>
  </si>
  <si>
    <t>0013-PS/2025/0042</t>
  </si>
  <si>
    <t>SEDE-ADM-2024/01678</t>
  </si>
  <si>
    <t>0022-PS/2025/0004</t>
  </si>
  <si>
    <t>SEDE-ADM-2025/00158</t>
  </si>
  <si>
    <t>VILLE CONSTRUÇÕES E REFORMAS LTDA</t>
  </si>
  <si>
    <t>31.548.384/0001-05</t>
  </si>
  <si>
    <t>0006-PS/2023/0030</t>
  </si>
  <si>
    <t>SEDE-ADM-2023/00057</t>
  </si>
  <si>
    <t>WHITE MARTINS GASES INDUSTRIAIS LTDA</t>
  </si>
  <si>
    <t>35.820.448/0019-65</t>
  </si>
  <si>
    <t>0010-FM/2023/0036</t>
  </si>
  <si>
    <t>SEDE-ADM-2023/00090</t>
  </si>
  <si>
    <t>0011-FM/2023/0025</t>
  </si>
  <si>
    <t>SEDE-ADM-2024/00319</t>
  </si>
  <si>
    <t>0025-FM/2023/0042</t>
  </si>
  <si>
    <t>SEDE-ADM-2023/01183</t>
  </si>
  <si>
    <t>0010-FM/2025/0036</t>
  </si>
  <si>
    <t>SEDE-ADM-2025/00045</t>
  </si>
  <si>
    <t>35.820.448/0054-48</t>
  </si>
  <si>
    <t>0014-FM/2025/0025</t>
  </si>
  <si>
    <t>SEDE-ADM-2025/00136</t>
  </si>
  <si>
    <t>45702    1216050|45702    1216050|45702    1216050|45702    121605045709    1216050|45709    1216050|45709    1216050|45709    1216050|45709    1216050</t>
  </si>
  <si>
    <t>ZIVASEC TECNOLOGIA E SOLUCOES LTDA (ANTIGA ZIVA)</t>
  </si>
  <si>
    <t>05.816.526/0001-68</t>
  </si>
  <si>
    <t>0004-PS/2024/0001</t>
  </si>
  <si>
    <t>SEDE-ADM-2023/01867</t>
  </si>
  <si>
    <t>45328    18408118,8|45328    18408118,8|45328    18408118,8|45328    18408118,8|45328    18408118,8|45328    18408118,8|45328    18408118,8|45328    18408118,8|45328    18408118,8|45328    18408118,8|45328    18408118,8|45328    18408118,8|45328    18408118,8</t>
  </si>
  <si>
    <t>FACILE – ADMINISTRAÇÃO E SERVIÇOS LTDA.</t>
  </si>
  <si>
    <t>28.323.263/0001-50</t>
  </si>
  <si>
    <t>0071-SL/2025/0042</t>
  </si>
  <si>
    <t>SD-ADM-2025/01426</t>
  </si>
  <si>
    <t>LÓGICA ASSESSORIA E CONSULTORIA ATUARIAL LTDA.</t>
  </si>
  <si>
    <t>05.965.853/0001-81</t>
  </si>
  <si>
    <t>0005-PS/2026/0001</t>
  </si>
  <si>
    <t>SD-ADM-2025/01386</t>
  </si>
  <si>
    <t>IACIT SOLUÇÕES TECNOLÓGICAS S.A.</t>
  </si>
  <si>
    <t>0070-FM/2025/0001</t>
  </si>
  <si>
    <t>SD-ADM-2025/01692</t>
  </si>
  <si>
    <t>ENFA – COMÉRCIO E SERVIÇOS DE LIMPEZA E CONSERVAÇÃO LTDA.</t>
  </si>
  <si>
    <t>0008-SL/2026/0032</t>
  </si>
  <si>
    <t>SD-ADM-2025/01676</t>
  </si>
  <si>
    <t>CSE ADMINISTRAÇÃO E SERVIÇOS LTDA.</t>
  </si>
  <si>
    <t>55.042.232/0001-02</t>
  </si>
  <si>
    <t>0001-SL/2026/0024</t>
  </si>
  <si>
    <t>SD-ADM-2025/01385</t>
  </si>
  <si>
    <t>0068-SS/2025/0001</t>
  </si>
  <si>
    <t>SD-ADM-2025/01437</t>
  </si>
  <si>
    <t>7C SEGURANÇA E VIGILÂNCIA LTDA.</t>
  </si>
  <si>
    <t>30.536.943/0002-85</t>
  </si>
  <si>
    <t>0003-SV/2026/0036</t>
  </si>
  <si>
    <t>Realizado - Março</t>
  </si>
  <si>
    <t>Total realizado até Março</t>
  </si>
  <si>
    <t>Saldo de Março</t>
  </si>
  <si>
    <t>FUNDAÇÃO GETULIO VARGAS – FGV</t>
  </si>
  <si>
    <t>33.641.663/0001-44</t>
  </si>
  <si>
    <t>0002-PS/2026/0001</t>
  </si>
  <si>
    <t>SD-ADM-2025/01844</t>
  </si>
  <si>
    <t>GERÊNCIA DE COMPRAS E CONTRATOS |RELATÓRIO DE EXECUÇÃO FINANEIRA | ATUALIZADO ATÉ MARÇO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</si>
</sst>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1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rgb="FF000000"/>
      <name val="Calibri"/>
      <family val="2"/>
    </font>
    <font>
      <sz val="8"/>
      <color rgb="FF000000"/>
      <name val="Calibri"/>
      <family val="2"/>
    </font>
    <font>
      <b/>
      <sz val="16"/>
      <color rgb="FF000000"/>
      <name val="Calibri"/>
      <family val="2"/>
    </font>
    <font>
      <b/>
      <sz val="11"/>
      <color rgb="FF000000"/>
      <name val="Calibri"/>
      <family val="2"/>
    </font>
    <font>
      <sz val="11"/>
      <name val="Calibri"/>
      <family val="2"/>
    </font>
    <font>
      <sz val="11"/>
      <color rgb="FFFF0000"/>
      <name val="Calibri"/>
      <family val="2"/>
    </font>
    <font>
      <sz val="11"/>
      <color theme="1"/>
      <name val="Calibri"/>
      <family val="2"/>
    </font>
    <font>
      <sz val="11"/>
      <name val="Aptos Narrow"/>
      <family val="2"/>
      <scheme val="minor"/>
    </font>
    <font>
      <sz val="11"/>
      <name val="Aptos Narrow"/>
      <family val="2"/>
      <charset val="238"/>
      <scheme val="minor"/>
    </font>
    <font>
      <b/>
      <sz val="12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1" fillId="0" borderId="0"/>
    <xf numFmtId="0" fontId="1" fillId="0" borderId="0"/>
  </cellStyleXfs>
  <cellXfs count="59">
    <xf numFmtId="0" fontId="0" fillId="0" borderId="0" xfId="0"/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44" fontId="0" fillId="0" borderId="0" xfId="1" applyFont="1" applyAlignment="1">
      <alignment horizontal="center" vertical="center"/>
    </xf>
    <xf numFmtId="44" fontId="3" fillId="0" borderId="0" xfId="1" applyFont="1" applyFill="1" applyAlignment="1">
      <alignment horizontal="center" vertical="center"/>
    </xf>
    <xf numFmtId="44" fontId="0" fillId="0" borderId="0" xfId="1" applyFont="1"/>
    <xf numFmtId="14" fontId="0" fillId="0" borderId="0" xfId="0" applyNumberFormat="1" applyAlignment="1">
      <alignment horizontal="center" vertical="center"/>
    </xf>
    <xf numFmtId="44" fontId="4" fillId="0" borderId="0" xfId="1" applyFont="1" applyAlignment="1">
      <alignment horizontal="center" vertical="center"/>
    </xf>
    <xf numFmtId="0" fontId="0" fillId="0" borderId="0" xfId="0" applyAlignment="1">
      <alignment wrapText="1"/>
    </xf>
    <xf numFmtId="0" fontId="6" fillId="0" borderId="0" xfId="0" applyFont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0" fillId="0" borderId="0" xfId="1" applyFont="1" applyFill="1" applyAlignment="1">
      <alignment horizontal="center" vertical="center" wrapText="1"/>
    </xf>
    <xf numFmtId="44" fontId="7" fillId="5" borderId="0" xfId="1" applyFont="1" applyFill="1" applyAlignment="1">
      <alignment horizontal="center" vertical="center" wrapText="1"/>
    </xf>
    <xf numFmtId="44" fontId="6" fillId="0" borderId="0" xfId="1" applyFont="1" applyFill="1" applyAlignment="1">
      <alignment horizontal="center" vertical="center" wrapText="1"/>
    </xf>
    <xf numFmtId="44" fontId="0" fillId="0" borderId="0" xfId="1" applyFont="1" applyFill="1" applyAlignment="1">
      <alignment horizontal="center" vertical="center"/>
    </xf>
    <xf numFmtId="0" fontId="7" fillId="0" borderId="0" xfId="0" applyFont="1"/>
    <xf numFmtId="0" fontId="7" fillId="0" borderId="0" xfId="0" applyFont="1" applyAlignment="1">
      <alignment horizontal="center" vertical="center"/>
    </xf>
    <xf numFmtId="44" fontId="7" fillId="0" borderId="0" xfId="1" applyFont="1" applyFill="1" applyAlignment="1">
      <alignment horizontal="center" vertical="center"/>
    </xf>
    <xf numFmtId="0" fontId="8" fillId="0" borderId="0" xfId="0" applyFont="1"/>
    <xf numFmtId="44" fontId="7" fillId="0" borderId="0" xfId="1" applyFont="1" applyFill="1"/>
    <xf numFmtId="0" fontId="9" fillId="0" borderId="0" xfId="0" applyFont="1"/>
    <xf numFmtId="0" fontId="9" fillId="0" borderId="0" xfId="0" applyFont="1" applyAlignment="1">
      <alignment horizontal="center" vertical="center"/>
    </xf>
    <xf numFmtId="44" fontId="9" fillId="0" borderId="0" xfId="1" applyFont="1" applyFill="1" applyAlignment="1">
      <alignment horizontal="center" vertical="center"/>
    </xf>
    <xf numFmtId="44" fontId="9" fillId="0" borderId="0" xfId="1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4" fontId="7" fillId="0" borderId="0" xfId="1" applyFont="1" applyAlignment="1">
      <alignment horizontal="center" vertical="center"/>
    </xf>
    <xf numFmtId="44" fontId="1" fillId="0" borderId="0" xfId="1" applyFont="1"/>
    <xf numFmtId="44" fontId="9" fillId="0" borderId="0" xfId="1" applyFont="1" applyFill="1"/>
    <xf numFmtId="44" fontId="9" fillId="0" borderId="0" xfId="1" applyFont="1" applyAlignment="1">
      <alignment horizontal="center" vertical="center"/>
    </xf>
    <xf numFmtId="44" fontId="11" fillId="0" borderId="0" xfId="1" applyFont="1"/>
    <xf numFmtId="44" fontId="7" fillId="0" borderId="0" xfId="1" applyFont="1"/>
    <xf numFmtId="44" fontId="0" fillId="0" borderId="0" xfId="1" applyFont="1" applyFill="1"/>
    <xf numFmtId="44" fontId="1" fillId="0" borderId="0" xfId="1" applyFont="1" applyFill="1" applyAlignment="1">
      <alignment horizontal="center" vertical="center"/>
    </xf>
    <xf numFmtId="44" fontId="7" fillId="0" borderId="0" xfId="1" applyFont="1" applyFill="1" applyBorder="1" applyAlignment="1">
      <alignment horizontal="center" vertical="center"/>
    </xf>
    <xf numFmtId="44" fontId="11" fillId="0" borderId="0" xfId="1" applyFont="1" applyFill="1"/>
    <xf numFmtId="44" fontId="7" fillId="0" borderId="0" xfId="1" applyFont="1" applyFill="1" applyAlignment="1">
      <alignment horizontal="center" vertical="center" wrapText="1"/>
    </xf>
    <xf numFmtId="0" fontId="7" fillId="0" borderId="0" xfId="0" applyFont="1" applyAlignment="1">
      <alignment horizontal="center"/>
    </xf>
    <xf numFmtId="44" fontId="0" fillId="0" borderId="0" xfId="1" applyFont="1" applyFill="1" applyBorder="1" applyAlignment="1">
      <alignment horizontal="center" vertical="center"/>
    </xf>
    <xf numFmtId="44" fontId="3" fillId="0" borderId="0" xfId="1" applyFont="1" applyFill="1" applyBorder="1" applyAlignment="1">
      <alignment horizontal="center" vertical="center"/>
    </xf>
    <xf numFmtId="0" fontId="7" fillId="0" borderId="0" xfId="0" quotePrefix="1" applyFont="1" applyAlignment="1">
      <alignment horizontal="center" vertical="center"/>
    </xf>
    <xf numFmtId="4" fontId="0" fillId="0" borderId="0" xfId="0" applyNumberFormat="1" applyAlignment="1">
      <alignment horizontal="center" vertical="center"/>
    </xf>
    <xf numFmtId="44" fontId="0" fillId="0" borderId="0" xfId="1" applyFont="1" applyBorder="1" applyAlignment="1">
      <alignment horizontal="center" vertical="center"/>
    </xf>
    <xf numFmtId="0" fontId="0" fillId="0" borderId="0" xfId="0" applyAlignment="1">
      <alignment horizontal="center"/>
    </xf>
    <xf numFmtId="1" fontId="7" fillId="0" borderId="0" xfId="0" applyNumberFormat="1" applyFont="1" applyAlignment="1">
      <alignment horizontal="center" vertical="center"/>
    </xf>
    <xf numFmtId="0" fontId="1" fillId="0" borderId="0" xfId="2" applyAlignment="1">
      <alignment horizontal="center"/>
    </xf>
    <xf numFmtId="0" fontId="9" fillId="0" borderId="0" xfId="0" applyFont="1" applyAlignment="1">
      <alignment horizontal="center"/>
    </xf>
    <xf numFmtId="0" fontId="7" fillId="0" borderId="0" xfId="0" applyFont="1" applyAlignment="1">
      <alignment horizontal="center" wrapText="1"/>
    </xf>
    <xf numFmtId="0" fontId="1" fillId="0" borderId="0" xfId="3" applyAlignment="1">
      <alignment horizontal="center"/>
    </xf>
    <xf numFmtId="0" fontId="10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4" fontId="7" fillId="0" borderId="0" xfId="0" applyNumberFormat="1" applyFont="1" applyAlignment="1">
      <alignment horizontal="center" vertical="center"/>
    </xf>
    <xf numFmtId="44" fontId="7" fillId="0" borderId="0" xfId="1" quotePrefix="1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4" fontId="0" fillId="0" borderId="0" xfId="0" applyNumberFormat="1" applyAlignment="1">
      <alignment horizontal="right"/>
    </xf>
    <xf numFmtId="44" fontId="6" fillId="0" borderId="0" xfId="0" applyNumberFormat="1" applyFont="1" applyAlignment="1">
      <alignment horizontal="center" vertical="center" wrapText="1"/>
    </xf>
    <xf numFmtId="44" fontId="3" fillId="0" borderId="0" xfId="0" applyNumberFormat="1" applyFont="1" applyAlignment="1">
      <alignment horizontal="center" vertical="center"/>
    </xf>
    <xf numFmtId="0" fontId="5" fillId="3" borderId="0" xfId="1" applyNumberFormat="1" applyFont="1" applyFill="1" applyAlignment="1">
      <alignment horizontal="center" vertical="center"/>
    </xf>
    <xf numFmtId="0" fontId="5" fillId="4" borderId="0" xfId="1" applyNumberFormat="1" applyFont="1" applyFill="1" applyAlignment="1">
      <alignment horizontal="center"/>
    </xf>
    <xf numFmtId="0" fontId="12" fillId="0" borderId="0" xfId="0" applyFont="1" applyAlignment="1">
      <alignment horizontal="left" vertical="center"/>
    </xf>
  </cellXfs>
  <cellStyles count="4">
    <cellStyle name="Moeda" xfId="1" builtinId="4"/>
    <cellStyle name="Normal" xfId="0" builtinId="0"/>
    <cellStyle name="Normal 5" xfId="2" xr:uid="{7F9D6C9E-69F8-48DD-9416-6FDE6BD273E4}"/>
    <cellStyle name="Normal 6" xfId="3" xr:uid="{B16B291D-95DD-4186-A429-3D1819A722DD}"/>
  </cellStyles>
  <dxfs count="8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numFmt numFmtId="34" formatCode="_-&quot;R$&quot;\ * #,##0.00_-;\-&quot;R$&quot;\ * #,##0.00_-;_-&quot;R$&quot;\ * &quot;-&quot;??_-;_-@_-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numFmt numFmtId="164" formatCode="&quot; &quot;[$R$-416]&quot; &quot;* #,##0.00&quot; &quot;;&quot;-&quot;[$R$-416]&quot; &quot;* #,##0.00&quot; &quot;;&quot; &quot;[$R$-416]&quot; &quot;* &quot;-&quot;#&quot; &quot;;&quot; &quot;@&quot; &quot;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numFmt numFmtId="164" formatCode="&quot; &quot;[$R$-416]&quot; &quot;* #,##0.00&quot; &quot;;&quot;-&quot;[$R$-416]&quot; &quot;* #,##0.00&quot; &quot;;&quot; &quot;[$R$-416]&quot; &quot;* &quot;-&quot;#&quot; &quot;;&quot; &quot;@&quot; &quot;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numFmt numFmtId="164" formatCode="&quot; &quot;[$R$-416]&quot; &quot;* #,##0.00&quot; &quot;;&quot;-&quot;[$R$-416]&quot; &quot;* #,##0.00&quot; &quot;;&quot; &quot;[$R$-416]&quot; &quot;* &quot;-&quot;#&quot; &quot;;&quot; &quot;@&quot; &quot;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numFmt numFmtId="164" formatCode="&quot; &quot;[$R$-416]&quot; &quot;* #,##0.00&quot; &quot;;&quot;-&quot;[$R$-416]&quot; &quot;* #,##0.00&quot; &quot;;&quot; &quot;[$R$-416]&quot; &quot;* &quot;-&quot;#&quot; &quot;;&quot; &quot;@&quot; &quot;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numFmt numFmtId="164" formatCode="&quot; &quot;[$R$-416]&quot; &quot;* #,##0.00&quot; &quot;;&quot;-&quot;[$R$-416]&quot; &quot;* #,##0.00&quot; &quot;;&quot; &quot;[$R$-416]&quot; &quot;* &quot;-&quot;#&quot; &quot;;&quot; &quot;@&quot; &quot;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numFmt numFmtId="164" formatCode="&quot; &quot;[$R$-416]&quot; &quot;* #,##0.00&quot; &quot;;&quot;-&quot;[$R$-416]&quot; &quot;* #,##0.00&quot; &quot;;&quot; &quot;[$R$-416]&quot; &quot;* &quot;-&quot;#&quot; &quot;;&quot; &quot;@&quot; &quot;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numFmt numFmtId="164" formatCode="&quot; &quot;[$R$-416]&quot; &quot;* #,##0.00&quot; &quot;;&quot;-&quot;[$R$-416]&quot; &quot;* #,##0.00&quot; &quot;;&quot; &quot;[$R$-416]&quot; &quot;* &quot;-&quot;#&quot; &quot;;&quot; &quot;@&quot; &quot;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numFmt numFmtId="164" formatCode="&quot; &quot;[$R$-416]&quot; &quot;* #,##0.00&quot; &quot;;&quot;-&quot;[$R$-416]&quot; &quot;* #,##0.00&quot; &quot;;&quot; &quot;[$R$-416]&quot; &quot;* &quot;-&quot;#&quot; &quot;;&quot; &quot;@&quot; &quot;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numFmt numFmtId="164" formatCode="&quot; &quot;[$R$-416]&quot; &quot;* #,##0.00&quot; &quot;;&quot;-&quot;[$R$-416]&quot; &quot;* #,##0.00&quot; &quot;;&quot; &quot;[$R$-416]&quot; &quot;* &quot;-&quot;#&quot; &quot;;&quot; &quot;@&quot; &quot;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numFmt numFmtId="164" formatCode="&quot; &quot;[$R$-416]&quot; &quot;* #,##0.00&quot; &quot;;&quot;-&quot;[$R$-416]&quot; &quot;* #,##0.00&quot; &quot;;&quot; &quot;[$R$-416]&quot; &quot;* &quot;-&quot;#&quot; &quot;;&quot; &quot;@&quot; &quot;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numFmt numFmtId="164" formatCode="&quot; &quot;[$R$-416]&quot; &quot;* #,##0.00&quot; &quot;;&quot;-&quot;[$R$-416]&quot; &quot;* #,##0.00&quot; &quot;;&quot; &quot;[$R$-416]&quot; &quot;* &quot;-&quot;#&quot; &quot;;&quot; &quot;@&quot; &quot;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numFmt numFmtId="164" formatCode="&quot; &quot;[$R$-416]&quot; &quot;* #,##0.00&quot; &quot;;&quot;-&quot;[$R$-416]&quot; &quot;* #,##0.00&quot; &quot;;&quot; &quot;[$R$-416]&quot; &quot;* &quot;-&quot;#&quot; &quot;;&quot; &quot;@&quot; &quot;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numFmt numFmtId="164" formatCode="&quot; &quot;[$R$-416]&quot; &quot;* #,##0.00&quot; &quot;;&quot;-&quot;[$R$-416]&quot; &quot;* #,##0.00&quot; &quot;;&quot; &quot;[$R$-416]&quot; &quot;* &quot;-&quot;#&quot; &quot;;&quot; &quot;@&quot; &quot;"/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numFmt numFmtId="164" formatCode="&quot; &quot;[$R$-416]&quot; &quot;* #,##0.00&quot; &quot;;&quot;-&quot;[$R$-416]&quot; &quot;* #,##0.00&quot; &quot;;&quot; &quot;[$R$-416]&quot; &quot;* &quot;-&quot;#&quot; &quot;;&quot; &quot;@&quot; &quot;"/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alignment horizontal="left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alignment horizontal="left"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microsoft.com/office/2017/10/relationships/person" Target="persons/perso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3.xml"/><Relationship Id="rId5" Type="http://schemas.openxmlformats.org/officeDocument/2006/relationships/styles" Target="styles.xml"/><Relationship Id="rId10" Type="http://schemas.openxmlformats.org/officeDocument/2006/relationships/customXml" Target="../customXml/item2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119743</xdr:colOff>
      <xdr:row>0</xdr:row>
      <xdr:rowOff>102961</xdr:rowOff>
    </xdr:from>
    <xdr:to>
      <xdr:col>1</xdr:col>
      <xdr:colOff>2191394</xdr:colOff>
      <xdr:row>6</xdr:row>
      <xdr:rowOff>66948</xdr:rowOff>
    </xdr:to>
    <xdr:pic>
      <xdr:nvPicPr>
        <xdr:cNvPr id="2" name="image1.jpeg">
          <a:extLst>
            <a:ext uri="{FF2B5EF4-FFF2-40B4-BE49-F238E27FC236}">
              <a16:creationId xmlns:a16="http://schemas.microsoft.com/office/drawing/2014/main" id="{B3B350A6-7B3B-432A-9F45-AF61F60EF9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3957" y="102961"/>
          <a:ext cx="2081176" cy="103096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../Relat&#243;rio%20SAP/Documentos_entrada_nav_maio_dez.xlsx" TargetMode="External"/><Relationship Id="rId2" Type="http://schemas.openxmlformats.org/officeDocument/2006/relationships/externalLinkPath" Target="https://amedeloitte.sharepoint.com/sites/LOHINAV/Shared%20Documents/Geral/Documentos/1.OPERACAO/BASE_CONTRATOS_ATUALIZADA/Relat&#243;rio%20SAP/Documentos_entrada_nav_maio_dez.xlsx" TargetMode="External"/><Relationship Id="rId1" Type="http://schemas.openxmlformats.org/officeDocument/2006/relationships/externalLinkPath" Target="/sites/LOHINAV/Shared%20Documents/Geral/Documentos/1.OPERACAO/BASE_CONTRATOS_ATUALIZADA/Relat&#243;rio%20SAP/Documentos_entrada_nav_maio_dez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amedeloitte-my.sharepoint.com/personal/farchidiacono_deloitte_com/Documents/Documents/PROJETOS/CONSULTING/NAV/SAP_ATUALIZACAO/Deloitte%20-%20NF%20de%20entrada%20-%20pagamentos%20FEV26.xlsx" TargetMode="External"/><Relationship Id="rId1" Type="http://schemas.openxmlformats.org/officeDocument/2006/relationships/externalLinkPath" Target="https://amedeloitte-my.sharepoint.com/personal/farchidiacono_deloitte_com/Documents/Documents/PROJETOS/CONSULTING/NAV/SAP_ATUALIZACAO/Deloitte%20-%20NF%20de%20entrada%20-%20pagamentos%20FEV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Sheet3"/>
      <sheetName val="Planilha1"/>
      <sheetName val="Sheet6"/>
      <sheetName val="Sheet5"/>
      <sheetName val="Sheet4"/>
      <sheetName val="Sheet1"/>
      <sheetName val="Sheet2"/>
      <sheetName val="NOV.25"/>
      <sheetName val="DEZ.2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2">
          <cell r="X2" t="str">
            <v>CLAUDIO CORDEIRO DA SILVA</v>
          </cell>
          <cell r="Y2" t="str">
            <v>Banco do Brasil S.A.</v>
          </cell>
          <cell r="Z2">
            <v>1</v>
          </cell>
          <cell r="AA2">
            <v>1617</v>
          </cell>
          <cell r="AB2">
            <v>223042</v>
          </cell>
          <cell r="AC2" t="str">
            <v>PB</v>
          </cell>
          <cell r="AD2" t="str">
            <v>Bayeux</v>
          </cell>
          <cell r="AE2" t="str">
            <v>PO REF A SOLICITACAO VIAGEM- CLAUDIO CORDEIRO Baseado em Pedidos de compra 8337.</v>
          </cell>
          <cell r="AF2">
            <v>517.5</v>
          </cell>
        </row>
        <row r="3">
          <cell r="W3" t="str">
            <v>50.190.142/0001-37</v>
          </cell>
          <cell r="X3" t="str">
            <v>B CARVALHO LTDA</v>
          </cell>
          <cell r="Y3" t="str">
            <v>BANCO COOPERATIVO SICREDI S.A.</v>
          </cell>
          <cell r="Z3">
            <v>748</v>
          </cell>
          <cell r="AA3">
            <v>818</v>
          </cell>
          <cell r="AB3">
            <v>29098</v>
          </cell>
          <cell r="AC3" t="str">
            <v>PA</v>
          </cell>
          <cell r="AD3" t="str">
            <v>Santarém</v>
          </cell>
          <cell r="AE3" t="str">
            <v>PO REF A SERVICOS LIMPEZA- NFSE 202500000000016- B CARVALHO Baseado em Pedidos de compra 8472.</v>
          </cell>
          <cell r="AF3">
            <v>9604.1200000000008</v>
          </cell>
        </row>
        <row r="4">
          <cell r="W4" t="str">
            <v>20.452.598/0001-67</v>
          </cell>
          <cell r="X4" t="str">
            <v>AEW MANUTENCAO E SERVICOS INDUSTRIAIS LTDA</v>
          </cell>
          <cell r="Y4" t="str">
            <v>Banco Intermedium S.A.</v>
          </cell>
          <cell r="Z4">
            <v>77</v>
          </cell>
          <cell r="AA4">
            <v>1</v>
          </cell>
          <cell r="AB4">
            <v>43873628</v>
          </cell>
          <cell r="AC4" t="str">
            <v>PB</v>
          </cell>
          <cell r="AD4" t="str">
            <v>Bayeux</v>
          </cell>
          <cell r="AE4" t="str">
            <v>Pedido Complementar ao Pedido de Compra Integrado NIMBI 5007 Baseado em Pedidos de compra 9371.- NFSE 202500000000419- AEW</v>
          </cell>
          <cell r="AF4">
            <v>11274.9</v>
          </cell>
        </row>
        <row r="5">
          <cell r="W5" t="str">
            <v>02.959.392/0001-46</v>
          </cell>
          <cell r="X5" t="str">
            <v>UP BRASIL ADMINISTRACAO E SERVICOS LTDA.</v>
          </cell>
          <cell r="Y5" t="str">
            <v>Banco do Brasil S.A.</v>
          </cell>
          <cell r="Z5">
            <v>1</v>
          </cell>
          <cell r="AA5">
            <v>1913</v>
          </cell>
          <cell r="AB5">
            <v>56293</v>
          </cell>
          <cell r="AC5" t="str">
            <v>SP</v>
          </cell>
          <cell r="AD5" t="str">
            <v>São Paulo</v>
          </cell>
          <cell r="AE5" t="str">
            <v>PO REF. NFSE 07919663 - UP BRASIL Baseado em Pedidos de compra 12633.</v>
          </cell>
          <cell r="AF5">
            <v>3883.95</v>
          </cell>
        </row>
        <row r="6">
          <cell r="W6" t="str">
            <v>47.592.629/0001-31</v>
          </cell>
          <cell r="X6" t="str">
            <v>47.592.629 WILSON CARLOS DE SOUSA</v>
          </cell>
          <cell r="AC6" t="str">
            <v>RN</v>
          </cell>
          <cell r="AD6" t="str">
            <v>Mossoró</v>
          </cell>
          <cell r="AE6" t="str">
            <v>PO REF. NFSE 72 -  WILSON CARLOS (FUNDO FIXO - 004-DNBMS-2025 - CARLOS HELTON DE ARAUJO AGUIAR) Baseado em Pedidos de compra 11363.</v>
          </cell>
          <cell r="AF6">
            <v>295.8</v>
          </cell>
        </row>
        <row r="7">
          <cell r="X7" t="str">
            <v>CARLOS HELTON DE ARAUJO AGUIAR</v>
          </cell>
          <cell r="Y7" t="str">
            <v>Banco Bradesco S.A.</v>
          </cell>
          <cell r="Z7">
            <v>237</v>
          </cell>
          <cell r="AA7">
            <v>3176</v>
          </cell>
          <cell r="AB7">
            <v>680132</v>
          </cell>
          <cell r="AC7" t="str">
            <v>RN</v>
          </cell>
          <cell r="AD7" t="str">
            <v>Mossoró</v>
          </cell>
          <cell r="AE7" t="str">
            <v>PO REF. FUNDO FIXO - 004-DNBMS-2025 - CARLOS HELTON DE ARAUJO AGUIAR Baseado em Pedidos de compra 11364.</v>
          </cell>
          <cell r="AF7">
            <v>295.8</v>
          </cell>
        </row>
        <row r="8">
          <cell r="W8" t="str">
            <v>12.746.673/0008-40</v>
          </cell>
          <cell r="X8" t="str">
            <v>CONCRET MATERIAIS DE CONSTRUCAO LTDA</v>
          </cell>
          <cell r="AC8" t="str">
            <v>RN</v>
          </cell>
          <cell r="AD8" t="str">
            <v>Mossoró</v>
          </cell>
          <cell r="AE8" t="str">
            <v>PO REF. DANFE 5998 - CONCRET (FUNDO FIXO - 005-DNBMS-2025 - CARLOS HELTON DE ARAUJO) Baseado em Pedidos de compra 11499.</v>
          </cell>
          <cell r="AF8">
            <v>92.04</v>
          </cell>
        </row>
        <row r="9">
          <cell r="W9" t="str">
            <v>70.038.880/0005-02</v>
          </cell>
          <cell r="X9" t="str">
            <v>SOL COMERCIAL E DISTRIBUIDORA LTDA</v>
          </cell>
          <cell r="AC9" t="str">
            <v>RN</v>
          </cell>
          <cell r="AD9" t="str">
            <v>Mossoró</v>
          </cell>
          <cell r="AE9" t="str">
            <v>PO REF. DANFE 123968 - SOL COMERCIO (FUNDO FIXO - 005-DNBMS-2025 - CARLOS HELTON DE ARAUJO) Baseado em Pedidos de compra 11502.</v>
          </cell>
          <cell r="AF9">
            <v>75.41</v>
          </cell>
        </row>
        <row r="10">
          <cell r="X10" t="str">
            <v>CARLOS HELTON DE ARAUJO AGUIAR</v>
          </cell>
          <cell r="Y10" t="str">
            <v>Banco Bradesco S.A.</v>
          </cell>
          <cell r="Z10">
            <v>237</v>
          </cell>
          <cell r="AA10">
            <v>3176</v>
          </cell>
          <cell r="AB10">
            <v>680132</v>
          </cell>
          <cell r="AC10" t="str">
            <v>RN</v>
          </cell>
          <cell r="AD10" t="str">
            <v>Mossoró</v>
          </cell>
          <cell r="AE10" t="str">
            <v>PO REF. FUNDO FIXO - 005-DNBMS-2025 - CARLOS HELTON DE ARAUJO Baseado em Pedidos de compra 11503.</v>
          </cell>
          <cell r="AF10">
            <v>144</v>
          </cell>
        </row>
        <row r="11">
          <cell r="W11" t="str">
            <v>15.139.629/0001-94</v>
          </cell>
          <cell r="X11" t="str">
            <v>COMPANHIA DE ELETRICIDADE DO ESTADO DA BAHIA COELBA</v>
          </cell>
          <cell r="AC11" t="str">
            <v>BA</v>
          </cell>
          <cell r="AD11" t="str">
            <v>Salvador</v>
          </cell>
          <cell r="AE11" t="str">
            <v>PO REF A ENERGIA ELETRICA- NFCE 910529385- NEOENERGIA Baseado em Pedidos de compra 11533.</v>
          </cell>
          <cell r="AF11">
            <v>448.07</v>
          </cell>
        </row>
        <row r="12">
          <cell r="W12" t="str">
            <v>37.381.902/0001-25</v>
          </cell>
          <cell r="X12" t="str">
            <v>REDE NACIONAL DE APRENDIZAGEM, PROMOCAO SOCIAL E INTEGRACAO</v>
          </cell>
          <cell r="Y12" t="str">
            <v>Banco do Brasil S.A.</v>
          </cell>
          <cell r="Z12">
            <v>1</v>
          </cell>
          <cell r="AA12">
            <v>5116</v>
          </cell>
          <cell r="AB12">
            <v>4222</v>
          </cell>
          <cell r="AC12" t="str">
            <v>DF</v>
          </cell>
          <cell r="AD12" t="str">
            <v>Brasília</v>
          </cell>
          <cell r="AE12" t="str">
            <v>PO REF NFSE 118350 - REDE NACIONAL DE APRENDIZAGEM Baseado em Pedidos de compra 11267.</v>
          </cell>
          <cell r="AF12">
            <v>3612.66</v>
          </cell>
        </row>
        <row r="13">
          <cell r="W13" t="str">
            <v>37.381.902/0001-25</v>
          </cell>
          <cell r="X13" t="str">
            <v>REDE NACIONAL DE APRENDIZAGEM, PROMOCAO SOCIAL E INTEGRACAO</v>
          </cell>
          <cell r="Y13" t="str">
            <v>Banco do Brasil S.A.</v>
          </cell>
          <cell r="Z13">
            <v>1</v>
          </cell>
          <cell r="AA13">
            <v>5116</v>
          </cell>
          <cell r="AB13">
            <v>4222</v>
          </cell>
          <cell r="AC13" t="str">
            <v>DF</v>
          </cell>
          <cell r="AD13" t="str">
            <v>Brasília</v>
          </cell>
          <cell r="AE13" t="str">
            <v>PO REF. A NFSE 114769 Baseado em Pedidos de compra 10088.</v>
          </cell>
          <cell r="AF13">
            <v>1906.71</v>
          </cell>
        </row>
        <row r="14">
          <cell r="W14" t="str">
            <v>05.816.526/0001-68</v>
          </cell>
          <cell r="X14" t="str">
            <v>ZIVASEC TECNOLOGIA E SOLUCOES LTDA</v>
          </cell>
          <cell r="Y14" t="str">
            <v>Banco do Brasil S.A.</v>
          </cell>
          <cell r="Z14">
            <v>1</v>
          </cell>
          <cell r="AA14">
            <v>4215</v>
          </cell>
          <cell r="AB14">
            <v>55427</v>
          </cell>
          <cell r="AC14" t="str">
            <v>SP</v>
          </cell>
          <cell r="AD14" t="str">
            <v>São Paulo</v>
          </cell>
          <cell r="AE14" t="str">
            <v>PO REF. A NFSE 8860 Baseado em Pedidos de compra 11742.</v>
          </cell>
          <cell r="AF14">
            <v>597603.96</v>
          </cell>
        </row>
        <row r="15">
          <cell r="W15" t="str">
            <v>15.664.649/0001-84</v>
          </cell>
          <cell r="X15" t="str">
            <v>GPBR PARTICIPACOES LTDA.</v>
          </cell>
          <cell r="Y15" t="str">
            <v>Banco Citibank S.A.</v>
          </cell>
          <cell r="Z15">
            <v>745</v>
          </cell>
          <cell r="AA15">
            <v>1</v>
          </cell>
          <cell r="AB15">
            <v>10002991</v>
          </cell>
          <cell r="AC15" t="str">
            <v>RJ</v>
          </cell>
          <cell r="AD15" t="str">
            <v>Rio de Janeiro</v>
          </cell>
          <cell r="AE15" t="str">
            <v>PO REF A SERVICO PLATAFORMA DIGITAL INTEGRADA- WELLHUB- NFSE 1087250- GPBR Baseado em Pedidos de compra 11778.</v>
          </cell>
          <cell r="AF15">
            <v>63269</v>
          </cell>
        </row>
        <row r="16">
          <cell r="W16" t="str">
            <v>07.904.575/0001-88</v>
          </cell>
          <cell r="X16" t="str">
            <v>NOVO AROMA COMERCIO DE PRODUTOS DE LIMPEZA &amp; HIGIENE LTDA</v>
          </cell>
          <cell r="AC16" t="str">
            <v>MG</v>
          </cell>
          <cell r="AD16" t="str">
            <v>Montes Claros</v>
          </cell>
          <cell r="AE16" t="str">
            <v>PO REF A NF 143443- NOVO AROMA (FUNDO FIXO-007DNMK2025- VALDINEI SANTOS) Baseado em Pedidos de compra 11888.</v>
          </cell>
          <cell r="AF16">
            <v>25.8</v>
          </cell>
        </row>
        <row r="17">
          <cell r="W17" t="str">
            <v>17.359.233/0014-00</v>
          </cell>
          <cell r="X17" t="str">
            <v>TECIDOS E ARMARINHOS MIGUEL BARTOLOMEU S/A</v>
          </cell>
          <cell r="AC17" t="str">
            <v>MG</v>
          </cell>
          <cell r="AD17" t="str">
            <v>Montes Claros</v>
          </cell>
          <cell r="AE17" t="str">
            <v>PO REF A NF 441009- TECIDOS E ARMARINHOS FUNDO FIXO-007DNMK2025- VALDINEI SANTOS) Baseado em Pedidos de compra 11890.</v>
          </cell>
          <cell r="AF17">
            <v>52.52</v>
          </cell>
        </row>
        <row r="18">
          <cell r="W18" t="str">
            <v>11.416.870/0001-62</v>
          </cell>
          <cell r="X18" t="str">
            <v>SETIMA SEGURANCA E MEDICINA DO TRABALHO LTDA</v>
          </cell>
          <cell r="AC18" t="str">
            <v>MG</v>
          </cell>
          <cell r="AD18" t="str">
            <v>Montes Claros</v>
          </cell>
          <cell r="AE18" t="str">
            <v>PO REF A NFSE 202500000003885- SETIMA SEGURANCA FUNDO FIXO-007DNMK2025- VALDINEI SANTOS) Baseado em Pedidos de compra 11891.</v>
          </cell>
          <cell r="AF18">
            <v>50</v>
          </cell>
        </row>
        <row r="19">
          <cell r="W19" t="str">
            <v>07.455.988/0001-22</v>
          </cell>
          <cell r="X19" t="str">
            <v>TELEREDE TELECOMUNICACOES COMERCIAIS LTDA</v>
          </cell>
          <cell r="AC19" t="str">
            <v>MG</v>
          </cell>
          <cell r="AD19" t="str">
            <v>Montes Claros</v>
          </cell>
          <cell r="AE19" t="str">
            <v>PO REF A NF 4115- TELEREDE (FUNDO FIXO-007DNMK2025- VALDINEI SANTOS) Baseado em Pedidos de compra 11892.</v>
          </cell>
          <cell r="AF19">
            <v>188</v>
          </cell>
        </row>
        <row r="20">
          <cell r="X20" t="str">
            <v>VALDINEI SANTOS RIBEIRO</v>
          </cell>
          <cell r="Y20" t="str">
            <v>Banco Bradesco S.A.</v>
          </cell>
          <cell r="Z20">
            <v>237</v>
          </cell>
          <cell r="AA20">
            <v>3176</v>
          </cell>
          <cell r="AB20">
            <v>680132</v>
          </cell>
          <cell r="AC20" t="str">
            <v>MG</v>
          </cell>
          <cell r="AD20" t="str">
            <v>Montes Claros</v>
          </cell>
          <cell r="AE20" t="str">
            <v>PO REF A FUNDO FIXO-007DNMK2025- VALDINEI SANTOS Baseado em Pedidos de compra 11893.</v>
          </cell>
          <cell r="AF20">
            <v>316.32</v>
          </cell>
        </row>
        <row r="21">
          <cell r="W21" t="str">
            <v>37.381.902/0001-25</v>
          </cell>
          <cell r="X21" t="str">
            <v>REDE NACIONAL DE APRENDIZAGEM, PROMOCAO SOCIAL E INTEGRACAO</v>
          </cell>
          <cell r="Y21" t="str">
            <v>Banco do Brasil S.A.</v>
          </cell>
          <cell r="Z21">
            <v>1</v>
          </cell>
          <cell r="AA21">
            <v>5116</v>
          </cell>
          <cell r="AB21">
            <v>4222</v>
          </cell>
          <cell r="AC21" t="str">
            <v>PI</v>
          </cell>
          <cell r="AD21" t="str">
            <v>Teresina</v>
          </cell>
          <cell r="AE21" t="str">
            <v>PO REF. NFSE 118353 - RENAPSI Baseado em Pedidos de compra 11425.</v>
          </cell>
          <cell r="AF21">
            <v>1624.64</v>
          </cell>
        </row>
        <row r="22">
          <cell r="X22" t="str">
            <v>ROSÂNGELA GOULART QUARESMA</v>
          </cell>
          <cell r="Y22" t="str">
            <v>Banco Bradesco S.A.</v>
          </cell>
          <cell r="Z22">
            <v>237</v>
          </cell>
          <cell r="AA22">
            <v>3176</v>
          </cell>
          <cell r="AB22">
            <v>680132</v>
          </cell>
          <cell r="AC22" t="str">
            <v>RJ</v>
          </cell>
          <cell r="AD22" t="str">
            <v>Rio de Janeiro</v>
          </cell>
          <cell r="AE22" t="str">
            <v>PO REF. FUNDO FIXO - 031-PRGA-2025 - ROSANGELA GOULART Baseado em Pedidos de compra 11996.</v>
          </cell>
          <cell r="AF22">
            <v>545.73</v>
          </cell>
        </row>
        <row r="23">
          <cell r="W23" t="str">
            <v>05.340.639/0001-30</v>
          </cell>
          <cell r="X23" t="str">
            <v>PRIME CONSULTORIA E ASSESSORIA EMPRESARIAL LTDA</v>
          </cell>
          <cell r="Y23" t="str">
            <v>Banco do Brasil S.A.</v>
          </cell>
          <cell r="Z23">
            <v>1</v>
          </cell>
          <cell r="AA23">
            <v>2857</v>
          </cell>
          <cell r="AB23">
            <v>86151</v>
          </cell>
          <cell r="AC23" t="str">
            <v>SP</v>
          </cell>
          <cell r="AD23" t="str">
            <v>Santana de Parnaíba</v>
          </cell>
          <cell r="AE23" t="str">
            <v>PO REF. A NFSE 3231317 Baseado em Pedidos de compra 12110.</v>
          </cell>
          <cell r="AF23">
            <v>12657.9</v>
          </cell>
        </row>
        <row r="24">
          <cell r="X24" t="str">
            <v>WAGNER MARQUES DE OLIVEIRA</v>
          </cell>
          <cell r="Y24" t="str">
            <v>Banco Santander (Brasil) S. A.</v>
          </cell>
          <cell r="Z24">
            <v>33</v>
          </cell>
          <cell r="AA24">
            <v>3591</v>
          </cell>
          <cell r="AB24">
            <v>1001495</v>
          </cell>
          <cell r="AC24" t="str">
            <v>RJ</v>
          </cell>
          <cell r="AD24" t="str">
            <v>Rio de Janeiro</v>
          </cell>
          <cell r="AE24" t="str">
            <v>PO REF A SOLICITACAO VIAGEM- EXTRATO 2686- WAGNER Baseado em Pedidos de compra 12242.</v>
          </cell>
          <cell r="AF24">
            <v>1095</v>
          </cell>
        </row>
        <row r="25">
          <cell r="W25" t="str">
            <v>61.600.839/0001-55</v>
          </cell>
          <cell r="X25" t="str">
            <v>CENTRO DE INTEGRACAO EMPRESA ESCOLA CIE E</v>
          </cell>
          <cell r="Y25" t="str">
            <v>Banco Bradesco S.A.</v>
          </cell>
          <cell r="Z25">
            <v>237</v>
          </cell>
          <cell r="AA25">
            <v>3391</v>
          </cell>
          <cell r="AB25">
            <v>86620</v>
          </cell>
          <cell r="AC25" t="str">
            <v>SP</v>
          </cell>
          <cell r="AD25" t="str">
            <v>São Paulo</v>
          </cell>
          <cell r="AE25" t="str">
            <v>PO REF. A NFSE 3805299 Baseado em Pedidos de compra 12295.</v>
          </cell>
          <cell r="AF25">
            <v>400</v>
          </cell>
        </row>
        <row r="26">
          <cell r="W26" t="str">
            <v>61.600.839/0001-55</v>
          </cell>
          <cell r="X26" t="str">
            <v>CENTRO DE INTEGRACAO EMPRESA ESCOLA CIE E</v>
          </cell>
          <cell r="Y26" t="str">
            <v>Banco Bradesco S.A.</v>
          </cell>
          <cell r="Z26">
            <v>237</v>
          </cell>
          <cell r="AA26">
            <v>3391</v>
          </cell>
          <cell r="AB26">
            <v>86620</v>
          </cell>
          <cell r="AC26" t="str">
            <v>SP</v>
          </cell>
          <cell r="AD26" t="str">
            <v>São Paulo</v>
          </cell>
          <cell r="AE26" t="str">
            <v>PO REF. RECIBO 403688 Baseado em Pedidos de compra 12298.</v>
          </cell>
          <cell r="AF26">
            <v>986.07</v>
          </cell>
        </row>
        <row r="27">
          <cell r="W27" t="str">
            <v>01.687.204/0001-05</v>
          </cell>
          <cell r="X27" t="str">
            <v>PRATA SERVICOS ADMINISTRATIVOS LTDA</v>
          </cell>
          <cell r="Y27" t="str">
            <v>Banco do Brasil S.A.</v>
          </cell>
          <cell r="Z27">
            <v>1</v>
          </cell>
          <cell r="AA27">
            <v>3296</v>
          </cell>
          <cell r="AB27">
            <v>47411</v>
          </cell>
          <cell r="AC27" t="str">
            <v>PA</v>
          </cell>
          <cell r="AD27" t="str">
            <v>Marabá</v>
          </cell>
          <cell r="AE27" t="str">
            <v>PO REF A SERVICOS CONTINUOS DE LIMPEZA- NFSE 790- PRATA SERVICOS Baseado em Pedidos de compra 12301.</v>
          </cell>
          <cell r="AF27">
            <v>4782.54</v>
          </cell>
        </row>
        <row r="28">
          <cell r="W28" t="str">
            <v>17.792.959/0033-97</v>
          </cell>
          <cell r="X28" t="str">
            <v>CONCOURSE TELECOMUNICACOES BRASIL LTDA.</v>
          </cell>
          <cell r="AC28" t="str">
            <v>PI</v>
          </cell>
          <cell r="AD28" t="str">
            <v>Teresina</v>
          </cell>
          <cell r="AE28" t="str">
            <v>PO REF A SERVICO TELEFONIA- NFSTE 9- CONCOURSE Baseado em Pedidos de compra 12302.</v>
          </cell>
          <cell r="AF28">
            <v>165.73</v>
          </cell>
        </row>
        <row r="29">
          <cell r="W29" t="str">
            <v>00.394.429/0179-33</v>
          </cell>
          <cell r="X29" t="str">
            <v>COMANDO DA AERONAUTICA</v>
          </cell>
          <cell r="AC29" t="str">
            <v>RJ</v>
          </cell>
          <cell r="AD29" t="str">
            <v>Rio de Janeiro</v>
          </cell>
          <cell r="AE29" t="str">
            <v>PO REF. GRU 102025 - Repasse para a FAB das taxas de ocupação de PNR recolhidas pela NAV BRASIL Baseado em Pedidos de compra 12304.</v>
          </cell>
          <cell r="AF29">
            <v>12825</v>
          </cell>
        </row>
        <row r="30">
          <cell r="X30" t="str">
            <v>MURILO PRADO DE MELLO</v>
          </cell>
          <cell r="Y30" t="str">
            <v>BANCO C6 S.A – C6 BANK</v>
          </cell>
          <cell r="Z30">
            <v>336</v>
          </cell>
          <cell r="AA30">
            <v>1</v>
          </cell>
          <cell r="AB30">
            <v>20260774</v>
          </cell>
          <cell r="AC30" t="str">
            <v>SP</v>
          </cell>
          <cell r="AD30" t="str">
            <v>Bauru</v>
          </cell>
          <cell r="AE30" t="str">
            <v>PO REF. EXTRATO DE DESPESA - 2687 Baseado em Pedidos de compra 12306.</v>
          </cell>
          <cell r="AF30">
            <v>517.5</v>
          </cell>
        </row>
        <row r="31">
          <cell r="W31" t="str">
            <v>17.792.959/0034-78</v>
          </cell>
          <cell r="X31" t="str">
            <v>CONCOURSE TELECOMUNICACOES BRASIL LTDA.</v>
          </cell>
          <cell r="Y31" t="str">
            <v>Banco Bradesco S.A.</v>
          </cell>
          <cell r="Z31">
            <v>237</v>
          </cell>
          <cell r="AA31">
            <v>3195</v>
          </cell>
          <cell r="AB31">
            <v>27379</v>
          </cell>
          <cell r="AC31" t="str">
            <v>PE</v>
          </cell>
          <cell r="AD31" t="str">
            <v>Petrolina</v>
          </cell>
          <cell r="AE31" t="str">
            <v>PO REF. A NFSC 5 Baseado em Pedidos de compra 12307.</v>
          </cell>
          <cell r="AF31">
            <v>404.49</v>
          </cell>
        </row>
        <row r="32">
          <cell r="W32" t="str">
            <v>75.805.895/0001-30</v>
          </cell>
          <cell r="X32" t="str">
            <v>COMPANHIA CAMPOLARGUENSE DE ENERGIA COCEL</v>
          </cell>
          <cell r="AC32" t="str">
            <v>PR</v>
          </cell>
          <cell r="AD32" t="str">
            <v>Campo Largo</v>
          </cell>
          <cell r="AE32" t="str">
            <v>PO REF A FORNECIMENTO DE ENERGIA- NFCEE 3054262- COCEL Baseado em Pedidos de compra 12308.</v>
          </cell>
          <cell r="AF32">
            <v>230.13</v>
          </cell>
        </row>
        <row r="33">
          <cell r="W33" t="str">
            <v>41.209.890/0001-23</v>
          </cell>
          <cell r="X33" t="str">
            <v>SIGO - SISTEMA INTEGRADO DE GESTAO OCUPACIONAL LTDA</v>
          </cell>
          <cell r="Y33" t="str">
            <v>Itaú Unibanco  S.A.</v>
          </cell>
          <cell r="Z33">
            <v>341</v>
          </cell>
          <cell r="AA33">
            <v>1571</v>
          </cell>
          <cell r="AB33">
            <v>98732</v>
          </cell>
          <cell r="AC33" t="str">
            <v>SP</v>
          </cell>
          <cell r="AD33" t="str">
            <v>São Paulo</v>
          </cell>
          <cell r="AE33" t="str">
            <v>Pedido de Compra Integrado NIMBI- NFSE 10- SIGO Baseado em Pedidos de compra 9795.</v>
          </cell>
          <cell r="AF33">
            <v>280</v>
          </cell>
        </row>
        <row r="34">
          <cell r="W34" t="str">
            <v>41.209.890/0001-23</v>
          </cell>
          <cell r="X34" t="str">
            <v>SIGO - SISTEMA INTEGRADO DE GESTAO OCUPACIONAL LTDA</v>
          </cell>
          <cell r="Y34" t="str">
            <v>Itaú Unibanco  S.A.</v>
          </cell>
          <cell r="Z34">
            <v>341</v>
          </cell>
          <cell r="AA34">
            <v>1571</v>
          </cell>
          <cell r="AB34">
            <v>98732</v>
          </cell>
          <cell r="AC34" t="str">
            <v>SP</v>
          </cell>
          <cell r="AD34" t="str">
            <v>São Paulo</v>
          </cell>
          <cell r="AE34" t="str">
            <v>Pedido de Compra Integrado NIMBI- NFSE 9- SIGO Baseado em Pedidos de compra 9800.</v>
          </cell>
          <cell r="AF34">
            <v>280</v>
          </cell>
        </row>
        <row r="35">
          <cell r="X35" t="str">
            <v>MAURO JOSE CRUZ FERREIRA</v>
          </cell>
          <cell r="Y35" t="str">
            <v>Banco Bradesco S.A.</v>
          </cell>
          <cell r="Z35">
            <v>237</v>
          </cell>
          <cell r="AA35">
            <v>1122</v>
          </cell>
          <cell r="AB35">
            <v>44664</v>
          </cell>
          <cell r="AC35" t="str">
            <v>PE</v>
          </cell>
          <cell r="AD35" t="str">
            <v>Petrolina</v>
          </cell>
          <cell r="AE35" t="str">
            <v>PO REF. AO PLANO DE DESPESA 2679 -  SV011/2025 Baseado em Pedidos de compra 12309.</v>
          </cell>
          <cell r="AF35">
            <v>862.5</v>
          </cell>
        </row>
        <row r="36">
          <cell r="W36" t="str">
            <v>41.209.890/0001-23</v>
          </cell>
          <cell r="X36" t="str">
            <v>SIGO - SISTEMA INTEGRADO DE GESTAO OCUPACIONAL LTDA</v>
          </cell>
          <cell r="Y36" t="str">
            <v>Itaú Unibanco  S.A.</v>
          </cell>
          <cell r="Z36">
            <v>341</v>
          </cell>
          <cell r="AA36">
            <v>1571</v>
          </cell>
          <cell r="AB36">
            <v>98732</v>
          </cell>
          <cell r="AC36" t="str">
            <v>SP</v>
          </cell>
          <cell r="AD36" t="str">
            <v>São Paulo</v>
          </cell>
          <cell r="AE36" t="str">
            <v>Pedido de Compra Integrado NIMBI Baseado em Pedidos de compra 10570.</v>
          </cell>
          <cell r="AF36">
            <v>280</v>
          </cell>
        </row>
        <row r="37">
          <cell r="W37" t="str">
            <v>20.599.605/0001-58</v>
          </cell>
          <cell r="X37" t="str">
            <v>JVP NETWORK &amp; SERVICOS LTDA</v>
          </cell>
          <cell r="Y37" t="str">
            <v>Itaú Unibanco  S.A.</v>
          </cell>
          <cell r="Z37">
            <v>341</v>
          </cell>
          <cell r="AA37">
            <v>289</v>
          </cell>
          <cell r="AB37">
            <v>98387</v>
          </cell>
          <cell r="AC37" t="str">
            <v>SC</v>
          </cell>
          <cell r="AD37" t="str">
            <v>Florianópolis</v>
          </cell>
          <cell r="AE37" t="str">
            <v>PO REF. NFSE 2072 Baseado em Pedidos de compra 12310.</v>
          </cell>
          <cell r="AF37">
            <v>19945.2</v>
          </cell>
        </row>
        <row r="38">
          <cell r="X38" t="str">
            <v>RAFAEL SANT'ANA CARVALHO</v>
          </cell>
          <cell r="Y38" t="str">
            <v>Itaú Unibanco  S.A.</v>
          </cell>
          <cell r="Z38">
            <v>341</v>
          </cell>
          <cell r="AA38">
            <v>1101</v>
          </cell>
          <cell r="AB38">
            <v>5962</v>
          </cell>
          <cell r="AC38" t="str">
            <v>MG</v>
          </cell>
          <cell r="AD38" t="str">
            <v>Uberaba</v>
          </cell>
          <cell r="AE38" t="str">
            <v>PO REF. REEMBOLSO AUXILIO FUNERAL - NF 50  Baseado em Pedidos de compra 12390.</v>
          </cell>
          <cell r="AF38">
            <v>3250</v>
          </cell>
        </row>
        <row r="39">
          <cell r="X39" t="str">
            <v>ROSEMAIRY CRISTINA STOCCO DE SOUZA</v>
          </cell>
          <cell r="Y39" t="str">
            <v>Banco Santander (Brasil) S. A.</v>
          </cell>
          <cell r="Z39">
            <v>33</v>
          </cell>
          <cell r="AA39">
            <v>4294</v>
          </cell>
          <cell r="AB39">
            <v>1082148</v>
          </cell>
          <cell r="AC39" t="str">
            <v>PR</v>
          </cell>
          <cell r="AD39" t="str">
            <v>Londrina</v>
          </cell>
          <cell r="AE39" t="str">
            <v>PO REF. REEMBOLSO AUXILIO FUNERAL - NFSE 1156 Baseado em Pedidos de compra 12398.</v>
          </cell>
          <cell r="AF39">
            <v>9755.57</v>
          </cell>
        </row>
        <row r="40">
          <cell r="W40" t="str">
            <v>09.632.702/0001-62</v>
          </cell>
          <cell r="X40" t="str">
            <v>H A DA SILVA REFRIGERACAO</v>
          </cell>
          <cell r="AC40" t="str">
            <v>RN</v>
          </cell>
          <cell r="AD40" t="str">
            <v>Mossoró</v>
          </cell>
          <cell r="AE40" t="str">
            <v>PO REF. DANFE 1651 - H A DA SILVA REFRIGERAÇÃO (FUNDO FIXO - 007-DNBMS-2025 - CARLOS HELTON) Baseado em Pedidos de compra 12403.</v>
          </cell>
          <cell r="AF40">
            <v>300</v>
          </cell>
        </row>
        <row r="41">
          <cell r="W41" t="str">
            <v>09.632.702/0001-62</v>
          </cell>
          <cell r="X41" t="str">
            <v>H A DA SILVA REFRIGERACAO</v>
          </cell>
          <cell r="AC41" t="str">
            <v>RN</v>
          </cell>
          <cell r="AD41" t="str">
            <v>Mossoró</v>
          </cell>
          <cell r="AE41" t="str">
            <v>PO REF. NFSE 0707 - H DA SILVA REFRIGERAÇÃO (FUNDO FIXO - 007-DNBMS-2025 - CARLOS HELTON) Baseado em Pedidos de compra 12406.</v>
          </cell>
          <cell r="AF41">
            <v>50</v>
          </cell>
        </row>
        <row r="42">
          <cell r="X42" t="str">
            <v>CARLOS HELTON DE ARAUJO AGUIAR</v>
          </cell>
          <cell r="Y42" t="str">
            <v>Banco Bradesco S.A.</v>
          </cell>
          <cell r="Z42">
            <v>237</v>
          </cell>
          <cell r="AA42">
            <v>3176</v>
          </cell>
          <cell r="AB42">
            <v>680132</v>
          </cell>
          <cell r="AC42" t="str">
            <v>RN</v>
          </cell>
          <cell r="AD42" t="str">
            <v>Mossoró</v>
          </cell>
          <cell r="AE42" t="str">
            <v>PO REF. FUNDO FIXO - 007-DNBMS-2025 - CARLOS HELTON Baseado em Pedidos de compra 12407.</v>
          </cell>
          <cell r="AF42">
            <v>350</v>
          </cell>
        </row>
        <row r="43">
          <cell r="W43" t="str">
            <v>52.385.377/0001-00</v>
          </cell>
          <cell r="X43" t="str">
            <v>TOP PNEUS &amp; BATERIAS LTDA</v>
          </cell>
          <cell r="Y43" t="str">
            <v>Banco do Brasil S.A.</v>
          </cell>
          <cell r="Z43">
            <v>1</v>
          </cell>
          <cell r="AA43">
            <v>754</v>
          </cell>
          <cell r="AB43">
            <v>87000</v>
          </cell>
          <cell r="AC43" t="str">
            <v>PA</v>
          </cell>
          <cell r="AD43" t="str">
            <v>Itaituba</v>
          </cell>
          <cell r="AE43" t="str">
            <v>Pedido de Compra Integrado NIMBI Baseado em Pedidos de compra 11595. REF. A NFSE 649 TOP PNEUS</v>
          </cell>
          <cell r="AF43">
            <v>250</v>
          </cell>
        </row>
        <row r="44">
          <cell r="W44" t="str">
            <v>27.371.695/0001-74</v>
          </cell>
          <cell r="X44" t="str">
            <v>S DA SILVA BATISTA PANAGIO LTDA</v>
          </cell>
          <cell r="Y44" t="str">
            <v>BANCO COOPERATIVO SICREDI S.A.</v>
          </cell>
          <cell r="Z44">
            <v>748</v>
          </cell>
          <cell r="AA44">
            <v>818</v>
          </cell>
          <cell r="AB44">
            <v>50747</v>
          </cell>
          <cell r="AC44" t="str">
            <v>PA</v>
          </cell>
          <cell r="AD44" t="str">
            <v>Itaituba</v>
          </cell>
          <cell r="AE44" t="str">
            <v>Pedido de Compra Integrado NIMBI Baseado em Pedidos de compra 11707. REF. DANFE 4620 - S DA SILVA</v>
          </cell>
          <cell r="AF44">
            <v>240</v>
          </cell>
        </row>
        <row r="45">
          <cell r="X45" t="str">
            <v>WALLACE DA SILVA SOARES</v>
          </cell>
          <cell r="Y45" t="str">
            <v>Banco Nu Pagamentos</v>
          </cell>
          <cell r="Z45">
            <v>260</v>
          </cell>
          <cell r="AA45">
            <v>1</v>
          </cell>
          <cell r="AB45">
            <v>69483972</v>
          </cell>
          <cell r="AC45" t="str">
            <v>RJ</v>
          </cell>
          <cell r="AD45" t="str">
            <v>Macaé</v>
          </cell>
          <cell r="AE45" t="str">
            <v>PO REF. SOLICITAÇÃO VIAGEM - DIARIAS - PLANO 2711 - Vigência: 03/12/2025 - 04/12/2025 Baseado em Pedidos de compra 12418.</v>
          </cell>
          <cell r="AF45">
            <v>517.5</v>
          </cell>
        </row>
        <row r="46">
          <cell r="X46" t="str">
            <v>RAFAEL PINTO SCHUENCK</v>
          </cell>
          <cell r="Y46" t="str">
            <v>Banco do Brasil S.A.</v>
          </cell>
          <cell r="Z46">
            <v>1</v>
          </cell>
          <cell r="AA46">
            <v>915</v>
          </cell>
          <cell r="AB46">
            <v>20761</v>
          </cell>
          <cell r="AC46" t="str">
            <v>RJ</v>
          </cell>
          <cell r="AD46" t="str">
            <v>Rio de Janeiro</v>
          </cell>
          <cell r="AE46" t="str">
            <v>PO REF. SOLICITAÇÃO VIAGEM - PLANO 2671 - Vigência: 03/12/2025 - 04/12/2025 Baseado em Pedidos de compra 12419.</v>
          </cell>
          <cell r="AF46">
            <v>517.5</v>
          </cell>
        </row>
        <row r="47">
          <cell r="W47" t="str">
            <v>27.371.695/0001-74</v>
          </cell>
          <cell r="X47" t="str">
            <v>S DA SILVA BATISTA PANAGIO LTDA</v>
          </cell>
          <cell r="Y47" t="str">
            <v>BANCO COOPERATIVO SICREDI S.A.</v>
          </cell>
          <cell r="Z47">
            <v>748</v>
          </cell>
          <cell r="AA47">
            <v>818</v>
          </cell>
          <cell r="AB47">
            <v>50747</v>
          </cell>
          <cell r="AC47" t="str">
            <v>PA</v>
          </cell>
          <cell r="AD47" t="str">
            <v>Itaituba</v>
          </cell>
          <cell r="AE47" t="str">
            <v>Pedido de Compra Integrado NIMBI Baseado em Pedidos de compra 11707-NFSE 3317- S DA SILVA</v>
          </cell>
          <cell r="AF47">
            <v>1140</v>
          </cell>
        </row>
        <row r="48">
          <cell r="W48" t="str">
            <v>42.998.433/0001-28</v>
          </cell>
          <cell r="X48" t="str">
            <v>INFRATECH ENGENHARIA LTDA</v>
          </cell>
          <cell r="Y48" t="str">
            <v>Banco Bradesco S.A.</v>
          </cell>
          <cell r="Z48">
            <v>237</v>
          </cell>
          <cell r="AA48">
            <v>1011</v>
          </cell>
          <cell r="AB48">
            <v>64117</v>
          </cell>
          <cell r="AC48" t="str">
            <v>PA</v>
          </cell>
          <cell r="AD48" t="str">
            <v>Altamira</v>
          </cell>
          <cell r="AE48" t="str">
            <v>Pedido de Compra Integrado NIMBI- NFSE 202500000000085- INFRATECH Baseado em Pedidos de compra 10891.</v>
          </cell>
          <cell r="AF48">
            <v>32250</v>
          </cell>
        </row>
        <row r="49">
          <cell r="W49" t="str">
            <v>00.352.294/0001-10</v>
          </cell>
          <cell r="X49" t="str">
            <v>EMPRESA BRASILEIRA DE INFRAESTRUTURA AEROPORTUARIA - INFRAER</v>
          </cell>
          <cell r="AC49" t="str">
            <v>DF</v>
          </cell>
          <cell r="AD49" t="str">
            <v>Brasília</v>
          </cell>
          <cell r="AE49" t="str">
            <v>PO REF A SERVICOS FINANCEIROS- BOLETO 5440031- INFRAERO Baseado em Pedidos de compra 12492.</v>
          </cell>
          <cell r="AF49">
            <v>882535.75</v>
          </cell>
        </row>
        <row r="50">
          <cell r="X50" t="str">
            <v>CARLOS ROBERTO SANTOS</v>
          </cell>
          <cell r="Y50" t="str">
            <v>Banco do Brasil S.A.</v>
          </cell>
          <cell r="Z50">
            <v>1</v>
          </cell>
          <cell r="AA50" t="str">
            <v>4315-x</v>
          </cell>
          <cell r="AB50">
            <v>60616</v>
          </cell>
          <cell r="AC50" t="str">
            <v>RJ</v>
          </cell>
          <cell r="AD50" t="str">
            <v>Rio de Janeiro</v>
          </cell>
          <cell r="AE50" t="str">
            <v>PO REF A SOLICITACAO VIAGEM- EXTRATO 2723- CARLOS ROBERTO SANTOS Baseado em Pedidos de compra 12501.</v>
          </cell>
          <cell r="AF50">
            <v>219</v>
          </cell>
        </row>
        <row r="51">
          <cell r="W51" t="str">
            <v>05.800.737/0001-02</v>
          </cell>
          <cell r="X51" t="str">
            <v>PRATES DISTRIBUIDORA IMPORTACAO E EXPORTACAO DE ELETRONICOS E UTILIDADES DO LAR LTDA</v>
          </cell>
          <cell r="AC51" t="str">
            <v>RJ</v>
          </cell>
          <cell r="AD51" t="str">
            <v>Macaé</v>
          </cell>
          <cell r="AE51" t="str">
            <v>PO REF A NF 20757- PRATES DISTRIBUIDORA (FUNDO FIXO- 011DNBME2025- BRUNA THAIS) Baseado em Pedidos de compra 12518.</v>
          </cell>
          <cell r="AF51">
            <v>15.68</v>
          </cell>
        </row>
        <row r="52">
          <cell r="W52" t="str">
            <v>07.838.800/0001-25</v>
          </cell>
          <cell r="X52" t="str">
            <v>L2 CENTRO INTEGRADO DE SERVICOS E SAUDE LTDA</v>
          </cell>
          <cell r="AC52" t="str">
            <v>RJ</v>
          </cell>
          <cell r="AD52" t="str">
            <v>Macaé</v>
          </cell>
          <cell r="AE52" t="str">
            <v>PO REF A NFSE 11463- L2 CENTRO  (FUNDO FIXO- 011DNBME2025- BRUNA THAIS) Baseado em Pedidos de compra 12519.</v>
          </cell>
          <cell r="AF52">
            <v>375</v>
          </cell>
        </row>
        <row r="53">
          <cell r="W53" t="str">
            <v>07.799.439/0001-75</v>
          </cell>
          <cell r="X53" t="str">
            <v>B L PAULA EQUIPAMENTOS, MANUTENCAO E MONTAGEM LTDA</v>
          </cell>
          <cell r="Y53" t="str">
            <v>Cora SCD S.A.</v>
          </cell>
          <cell r="Z53">
            <v>403</v>
          </cell>
          <cell r="AA53">
            <v>1</v>
          </cell>
          <cell r="AB53">
            <v>1193980</v>
          </cell>
          <cell r="AC53" t="str">
            <v>RJ</v>
          </cell>
          <cell r="AD53" t="str">
            <v>Conceição de Macabu</v>
          </cell>
          <cell r="AE53" t="str">
            <v>PO REF A NFSE 202500000000078- B L PAULA  (FUNDO FIXO- 011DNBME2025- BRUNA THAIS) Baseado em Pedidos de compra 12520.</v>
          </cell>
          <cell r="AF53">
            <v>630</v>
          </cell>
        </row>
        <row r="54">
          <cell r="W54" t="str">
            <v>05.072.204/0001-51</v>
          </cell>
          <cell r="X54" t="str">
            <v>CITY PAPER SERVICOS POSTAIS E TELEMATICOS LTDA</v>
          </cell>
          <cell r="AC54" t="str">
            <v>RJ</v>
          </cell>
          <cell r="AD54" t="str">
            <v>Rio de Janeiro</v>
          </cell>
          <cell r="AE54" t="str">
            <v>PO REF A CUPOM 2907082244- EMPRESA BRASILEIRA DE CORREIOS  (FUNDO FIXO- 011DNBME2025- BRUNA THAIS) Baseado em Pedidos de compra 12521.</v>
          </cell>
          <cell r="AF54">
            <v>63.9</v>
          </cell>
        </row>
        <row r="55">
          <cell r="W55" t="str">
            <v>61.671.387/0001-00</v>
          </cell>
          <cell r="X55" t="str">
            <v>61.671.387 JULYA DE SOUZA SILVA PEREIRA</v>
          </cell>
          <cell r="AC55" t="str">
            <v>RJ</v>
          </cell>
          <cell r="AD55" t="str">
            <v>Macaé</v>
          </cell>
          <cell r="AE55" t="str">
            <v>PO REF A NFSE 46- JULYA DE SOUZA (FUNDO FIXO- 011DNBME2025- BRUNA THAIS) Baseado em Pedidos de compra 12522.</v>
          </cell>
          <cell r="AF55">
            <v>900</v>
          </cell>
        </row>
        <row r="56">
          <cell r="X56" t="str">
            <v>BRUNA THAIS DE OLIVEIRA SOUTO</v>
          </cell>
          <cell r="Y56" t="str">
            <v>Banco Bradesco S.A.</v>
          </cell>
          <cell r="Z56">
            <v>237</v>
          </cell>
          <cell r="AA56">
            <v>3176</v>
          </cell>
          <cell r="AB56">
            <v>680132</v>
          </cell>
          <cell r="AC56" t="str">
            <v>RJ</v>
          </cell>
          <cell r="AD56" t="str">
            <v>Macaé</v>
          </cell>
          <cell r="AE56" t="str">
            <v>PO REF A RECIBO LAVA JATO (FUNDO FIXO- 011DNBME2025- BRUNA THAIS) Baseado em Pedidos de compra 12524.</v>
          </cell>
          <cell r="AF56">
            <v>120</v>
          </cell>
        </row>
        <row r="57">
          <cell r="X57" t="str">
            <v>BRUNA THAIS DE OLIVEIRA SOUTO</v>
          </cell>
          <cell r="Y57" t="str">
            <v>Banco Bradesco S.A.</v>
          </cell>
          <cell r="Z57">
            <v>237</v>
          </cell>
          <cell r="AA57">
            <v>3176</v>
          </cell>
          <cell r="AB57">
            <v>680132</v>
          </cell>
          <cell r="AC57" t="str">
            <v>RJ</v>
          </cell>
          <cell r="AD57" t="str">
            <v>Macaé</v>
          </cell>
          <cell r="AE57" t="str">
            <v>PO REF A FUNDO FIXO- 011DNBME2025- BRUNA THAIS Baseado em Pedidos de compra 12525.</v>
          </cell>
          <cell r="AF57">
            <v>2086.62</v>
          </cell>
        </row>
        <row r="58">
          <cell r="X58" t="str">
            <v>DARF COD. 2484 - CSLL ESTIMATIVA</v>
          </cell>
          <cell r="AC58" t="str">
            <v>DF</v>
          </cell>
          <cell r="AD58" t="str">
            <v>Brasília</v>
          </cell>
          <cell r="AE58" t="str">
            <v>PO REF A CSLL ESTIMATIVA REF. OUTUBRO/2025- 0716253319645084-4 - MINISTERIO DA FAZENDA Baseado em Pedidos de compra 12529.</v>
          </cell>
          <cell r="AF58">
            <v>4320425.4800000004</v>
          </cell>
        </row>
        <row r="59">
          <cell r="X59" t="str">
            <v>DARF COD. 2362 - IRPJ ESTIMATIVA</v>
          </cell>
          <cell r="AC59" t="str">
            <v>DF</v>
          </cell>
          <cell r="AD59" t="str">
            <v>Brasília</v>
          </cell>
          <cell r="AE59" t="str">
            <v>PO REF A IRPJ ESTIMATIVA REF OUTUBRO/25- 0716253319644520-4 - MINISTERIO DA FAZENDA Baseado em Pedidos de compra 12530.</v>
          </cell>
          <cell r="AF59">
            <v>11440098.26</v>
          </cell>
        </row>
        <row r="60">
          <cell r="W60" t="str">
            <v>52.385.377/0001-00</v>
          </cell>
          <cell r="X60" t="str">
            <v>TOP PNEUS &amp; BATERIAS LTDA</v>
          </cell>
          <cell r="Y60" t="str">
            <v>Banco do Brasil S.A.</v>
          </cell>
          <cell r="Z60">
            <v>1</v>
          </cell>
          <cell r="AA60">
            <v>754</v>
          </cell>
          <cell r="AB60">
            <v>87000</v>
          </cell>
          <cell r="AC60" t="str">
            <v>PA</v>
          </cell>
          <cell r="AD60" t="str">
            <v>Itaituba</v>
          </cell>
          <cell r="AE60" t="str">
            <v>Pedido de Compra Integrado NIMBI Baseado em Pedidos de compra 11595.</v>
          </cell>
          <cell r="AF60">
            <v>3003</v>
          </cell>
        </row>
        <row r="61">
          <cell r="X61" t="str">
            <v>ADRIANA PIMENTEL ALMEIDA</v>
          </cell>
          <cell r="Y61" t="str">
            <v>Banco Santander (Brasil) S. A.</v>
          </cell>
          <cell r="Z61">
            <v>33</v>
          </cell>
          <cell r="AA61">
            <v>4327</v>
          </cell>
          <cell r="AB61">
            <v>1001340</v>
          </cell>
          <cell r="AC61" t="str">
            <v>AP</v>
          </cell>
          <cell r="AD61" t="str">
            <v>Macapá</v>
          </cell>
          <cell r="AE61" t="str">
            <v>PO REF. AO PLANO  2675 - SV18/DNMQ/2025 Baseado em Pedidos de compra 12534.</v>
          </cell>
          <cell r="AF61">
            <v>862.5</v>
          </cell>
        </row>
        <row r="62">
          <cell r="W62" t="str">
            <v>21.314.559/0001-66</v>
          </cell>
          <cell r="X62" t="str">
            <v>MOVIDA PARTICIPACOES S.A</v>
          </cell>
          <cell r="Y62" t="str">
            <v>Itaú Unibanco  S.A.</v>
          </cell>
          <cell r="Z62">
            <v>341</v>
          </cell>
          <cell r="AA62">
            <v>142</v>
          </cell>
          <cell r="AB62">
            <v>97630</v>
          </cell>
          <cell r="AC62" t="str">
            <v>SP</v>
          </cell>
          <cell r="AD62" t="str">
            <v>São Paulo</v>
          </cell>
          <cell r="AE62" t="str">
            <v>Pedido de Compra Integrado NIMBI Baseado em Pedidos de compra 11183.</v>
          </cell>
          <cell r="AF62">
            <v>285.3</v>
          </cell>
        </row>
        <row r="63">
          <cell r="X63" t="str">
            <v>FOLHA DE PAGAMENTO - FERIAS</v>
          </cell>
          <cell r="Y63" t="str">
            <v>Itaú Unibanco  S.A.</v>
          </cell>
          <cell r="Z63">
            <v>341</v>
          </cell>
          <cell r="AA63">
            <v>689</v>
          </cell>
          <cell r="AB63">
            <v>91363</v>
          </cell>
          <cell r="AE63" t="str">
            <v>PO REF. FÉRIAS - PERÍODO 03/12/2025 A 16/12/2025 - ITAÚ - 01122025 341 Baseado em Pedidos de compra 12543.</v>
          </cell>
          <cell r="AF63">
            <v>405277.02</v>
          </cell>
        </row>
        <row r="64">
          <cell r="W64" t="str">
            <v>33.050.196/0001-88</v>
          </cell>
          <cell r="X64" t="str">
            <v>COMPANHIA PAULISTA DE FORCA E LUZ</v>
          </cell>
          <cell r="AC64" t="str">
            <v>SP</v>
          </cell>
          <cell r="AD64" t="str">
            <v>Campinas</v>
          </cell>
          <cell r="AE64" t="str">
            <v>PO REF. NFCEE 6144273 - CPFL Baseado em Pedidos de compra 12384.</v>
          </cell>
          <cell r="AF64">
            <v>5465.6</v>
          </cell>
        </row>
        <row r="65">
          <cell r="W65" t="str">
            <v>42.736.102/0001-10</v>
          </cell>
          <cell r="X65" t="str">
            <v>FOLHA DE PAGAMENTO - SALARIOS</v>
          </cell>
          <cell r="Y65" t="str">
            <v>Itaú Unibanco  S.A.</v>
          </cell>
          <cell r="Z65">
            <v>341</v>
          </cell>
          <cell r="AA65">
            <v>689</v>
          </cell>
          <cell r="AB65">
            <v>91363</v>
          </cell>
          <cell r="AE65" t="str">
            <v>PO REF A FOLHA NOVEMBRO- BANCO DO BRASIL- 112025 001 Baseado em Pedidos de compra 12553.</v>
          </cell>
          <cell r="AF65">
            <v>68033.53</v>
          </cell>
        </row>
        <row r="66">
          <cell r="W66" t="str">
            <v>42.736.102/0001-10</v>
          </cell>
          <cell r="X66" t="str">
            <v>FOLHA DE PAGAMENTO - SALARIOS</v>
          </cell>
          <cell r="Y66" t="str">
            <v>Itaú Unibanco  S.A.</v>
          </cell>
          <cell r="Z66">
            <v>341</v>
          </cell>
          <cell r="AA66">
            <v>689</v>
          </cell>
          <cell r="AB66">
            <v>91363</v>
          </cell>
          <cell r="AE66" t="str">
            <v>PO REF A FOLHA NOVEMBRO/2025 ITAU- 112025 341 Baseado em Pedidos de compra 12561.</v>
          </cell>
          <cell r="AF66">
            <v>5956208.0700000003</v>
          </cell>
        </row>
        <row r="67">
          <cell r="X67" t="str">
            <v>FOLHA DE PAGAMENTO - PENSÃO</v>
          </cell>
          <cell r="Y67" t="str">
            <v>Itaú Unibanco  S.A.</v>
          </cell>
          <cell r="Z67">
            <v>341</v>
          </cell>
          <cell r="AA67">
            <v>689</v>
          </cell>
          <cell r="AB67">
            <v>91363</v>
          </cell>
          <cell r="AE67" t="str">
            <v>PO REF A PENSAO SOBRE FOLHA NOVEMBRO/2025 ITAU- 112025_341 Baseado em Pedidos de compra 12580.</v>
          </cell>
          <cell r="AF67">
            <v>36526.78</v>
          </cell>
        </row>
        <row r="68">
          <cell r="W68" t="str">
            <v>60.746.948/0538-28</v>
          </cell>
          <cell r="X68" t="str">
            <v>BANCO BRADESCO S.A.</v>
          </cell>
          <cell r="AC68" t="str">
            <v>RJ</v>
          </cell>
          <cell r="AD68" t="str">
            <v>Rio de Janeiro</v>
          </cell>
          <cell r="AE68" t="str">
            <v>PO REF. TARIFAS BANCÁRIAS - 28/11 - BRADESCO Baseado em Pedidos de compra 12659.</v>
          </cell>
          <cell r="AF68">
            <v>223.57</v>
          </cell>
        </row>
        <row r="69">
          <cell r="W69" t="str">
            <v>00.000.000/4906-95</v>
          </cell>
          <cell r="X69" t="str">
            <v>BANCO DO BRASIL SA</v>
          </cell>
          <cell r="AC69" t="str">
            <v>RJ</v>
          </cell>
          <cell r="AD69" t="str">
            <v>Rio de Janeiro</v>
          </cell>
          <cell r="AE69" t="str">
            <v>PO REF. A TARIFAS E APLICAÇÕES - 28/11 - BB Baseado em Pedidos de compra 12662.</v>
          </cell>
          <cell r="AF69">
            <v>195.8</v>
          </cell>
        </row>
        <row r="70">
          <cell r="W70" t="str">
            <v>00.000.000/4906-95</v>
          </cell>
          <cell r="X70" t="str">
            <v>BANCO DO BRASIL SA</v>
          </cell>
          <cell r="AC70" t="str">
            <v>RJ</v>
          </cell>
          <cell r="AD70" t="str">
            <v>Rio de Janeiro</v>
          </cell>
          <cell r="AE70" t="str">
            <v>PO REF. A TARIFAS E APLICAÇÕES - 28/11 - BB Baseado em Pedidos de compra 12662.</v>
          </cell>
          <cell r="AF70">
            <v>18000000</v>
          </cell>
        </row>
        <row r="71">
          <cell r="W71" t="str">
            <v>05.429.148/0001-60</v>
          </cell>
          <cell r="X71" t="str">
            <v>JUSTICA FEDERAL DE PRIMEIRO GRAU NO ACRE</v>
          </cell>
          <cell r="AC71" t="str">
            <v>AC</v>
          </cell>
          <cell r="AD71" t="str">
            <v>Rio Branco</v>
          </cell>
          <cell r="AE71" t="str">
            <v>PO REF. GRU 090024 - CUSTAS JUDICIAIS (FUNDO FIXO - 031-PRGA-2025 - ROSANGELA GOULART) Baseado em Pedidos de compra 11991.</v>
          </cell>
          <cell r="AF71">
            <v>354.05</v>
          </cell>
        </row>
        <row r="72">
          <cell r="W72" t="str">
            <v>05.445.105/0001-78</v>
          </cell>
          <cell r="X72" t="str">
            <v>JUSTICA FEDERAL DE PRIMEIRO GRAU EM SAO PAULO</v>
          </cell>
          <cell r="AC72" t="str">
            <v>SP</v>
          </cell>
          <cell r="AD72" t="str">
            <v>São Paulo</v>
          </cell>
          <cell r="AE72" t="str">
            <v>PO REF. GRU 500051065920254036110 - CUSTAS JUDICIAIS  (FUNDO FIXO - 031-PRGA-2025 - ROSANGELA GOULART) Baseado em Pedidos de compra 11993.</v>
          </cell>
          <cell r="AF72">
            <v>31.94</v>
          </cell>
        </row>
        <row r="73">
          <cell r="W73" t="str">
            <v>05.445.105/0001-78</v>
          </cell>
          <cell r="X73" t="str">
            <v>JUSTICA FEDERAL DE PRIMEIRO GRAU EM SAO PAULO</v>
          </cell>
          <cell r="AC73" t="str">
            <v>SP</v>
          </cell>
          <cell r="AD73" t="str">
            <v>São Paulo</v>
          </cell>
          <cell r="AE73" t="str">
            <v>PO REF. GRU 50164514620254036102 - CUSTAS JUDICIAIS  (FUNDO FIXO - 031-PRGA-2025 - ROSANGELA GOULART) Baseado em Pedidos de compra 11994.</v>
          </cell>
          <cell r="AF73">
            <v>159.74</v>
          </cell>
        </row>
        <row r="74">
          <cell r="W74" t="str">
            <v>11.689.336/0001-20</v>
          </cell>
          <cell r="X74" t="str">
            <v>BIZ GAS REVENDA DE GAS LTDA.</v>
          </cell>
          <cell r="Y74" t="str">
            <v>BANCO COOPERATIVO SICREDI S.A.</v>
          </cell>
          <cell r="Z74">
            <v>748</v>
          </cell>
          <cell r="AA74">
            <v>806</v>
          </cell>
          <cell r="AB74">
            <v>60227</v>
          </cell>
          <cell r="AC74" t="str">
            <v>MT</v>
          </cell>
          <cell r="AD74" t="str">
            <v>Barra do Garças</v>
          </cell>
          <cell r="AE74" t="str">
            <v>PO REF A NFE 154- BIZ GAS REVENDA Baseado em Pedidos de compra 5629.</v>
          </cell>
          <cell r="AF74">
            <v>117</v>
          </cell>
        </row>
        <row r="75">
          <cell r="W75" t="str">
            <v>62.450.028/0001-88</v>
          </cell>
          <cell r="X75" t="str">
            <v>GLR CONSULTORIA EM SISTEMAS LTDA</v>
          </cell>
          <cell r="Y75" t="str">
            <v>BANCO DAYCOVAL S.A.</v>
          </cell>
          <cell r="Z75">
            <v>707</v>
          </cell>
          <cell r="AA75">
            <v>1</v>
          </cell>
          <cell r="AB75">
            <v>732219</v>
          </cell>
          <cell r="AC75" t="str">
            <v>SP</v>
          </cell>
          <cell r="AD75" t="str">
            <v>São Paulo</v>
          </cell>
          <cell r="AE75" t="str">
            <v>PO REF. NFSE 15898 - GLR CONSULTORIA Baseado em Pedidos de compra 11834.</v>
          </cell>
          <cell r="AF75">
            <v>27478.22</v>
          </cell>
        </row>
        <row r="76">
          <cell r="W76" t="str">
            <v>62.450.028/0001-88</v>
          </cell>
          <cell r="X76" t="str">
            <v>GLR CONSULTORIA EM SISTEMAS LTDA</v>
          </cell>
          <cell r="Y76" t="str">
            <v>BANCO DAYCOVAL S.A.</v>
          </cell>
          <cell r="Z76">
            <v>707</v>
          </cell>
          <cell r="AA76">
            <v>1</v>
          </cell>
          <cell r="AB76">
            <v>732219</v>
          </cell>
          <cell r="AC76" t="str">
            <v>SP</v>
          </cell>
          <cell r="AD76" t="str">
            <v>São Paulo</v>
          </cell>
          <cell r="AE76" t="str">
            <v>PO REF. NFSE 15900 - GLR CONSULTORIA Baseado em Pedidos de compra 11836.</v>
          </cell>
          <cell r="AF76">
            <v>6134.4</v>
          </cell>
        </row>
        <row r="77">
          <cell r="W77" t="str">
            <v>62.450.028/0001-88</v>
          </cell>
          <cell r="X77" t="str">
            <v>GLR CONSULTORIA EM SISTEMAS LTDA</v>
          </cell>
          <cell r="Y77" t="str">
            <v>BANCO DAYCOVAL S.A.</v>
          </cell>
          <cell r="Z77">
            <v>707</v>
          </cell>
          <cell r="AA77">
            <v>1</v>
          </cell>
          <cell r="AB77">
            <v>732219</v>
          </cell>
          <cell r="AC77" t="str">
            <v>SP</v>
          </cell>
          <cell r="AD77" t="str">
            <v>São Paulo</v>
          </cell>
          <cell r="AE77" t="str">
            <v>PO REF. A NFSE 15899 Baseado em Pedidos de compra 11855.</v>
          </cell>
          <cell r="AF77">
            <v>12268.8</v>
          </cell>
        </row>
        <row r="78">
          <cell r="W78" t="str">
            <v>62.450.028/0001-88</v>
          </cell>
          <cell r="X78" t="str">
            <v>GLR CONSULTORIA EM SISTEMAS LTDA</v>
          </cell>
          <cell r="Y78" t="str">
            <v>BANCO DAYCOVAL S.A.</v>
          </cell>
          <cell r="Z78">
            <v>707</v>
          </cell>
          <cell r="AA78">
            <v>1</v>
          </cell>
          <cell r="AB78">
            <v>732219</v>
          </cell>
          <cell r="AC78" t="str">
            <v>SP</v>
          </cell>
          <cell r="AD78" t="str">
            <v>São Paulo</v>
          </cell>
          <cell r="AE78" t="str">
            <v>PO REF. A NFSE 15901 Baseado em Pedidos de compra 11857.</v>
          </cell>
          <cell r="AF78">
            <v>19056.96</v>
          </cell>
        </row>
        <row r="79">
          <cell r="W79" t="str">
            <v>21.314.559/0001-66</v>
          </cell>
          <cell r="X79" t="str">
            <v>MOVIDA PARTICIPACOES S.A</v>
          </cell>
          <cell r="Y79" t="str">
            <v>Itaú Unibanco  S.A.</v>
          </cell>
          <cell r="Z79">
            <v>341</v>
          </cell>
          <cell r="AA79">
            <v>142</v>
          </cell>
          <cell r="AB79">
            <v>97630</v>
          </cell>
          <cell r="AC79" t="str">
            <v>SP</v>
          </cell>
          <cell r="AD79" t="str">
            <v>São Paulo</v>
          </cell>
          <cell r="AE79" t="str">
            <v>Pedido de Compra Integrado NIMBI Baseado em Pedidos de compra 11082. PO REF. FATURA 07541197 - MOVIDA</v>
          </cell>
          <cell r="AF79">
            <v>497.16</v>
          </cell>
        </row>
        <row r="80">
          <cell r="W80" t="str">
            <v>07.432.517/0001-07</v>
          </cell>
          <cell r="X80" t="str">
            <v>SIMPRESS COMERCIO LOCACAO E SERVICOS LTDA</v>
          </cell>
          <cell r="Y80" t="str">
            <v>Banco do Brasil S.A.</v>
          </cell>
          <cell r="Z80">
            <v>1</v>
          </cell>
          <cell r="AA80">
            <v>3400</v>
          </cell>
          <cell r="AB80">
            <v>105457</v>
          </cell>
          <cell r="AC80" t="str">
            <v>SP</v>
          </cell>
          <cell r="AD80" t="str">
            <v>Santana de Parnaíba</v>
          </cell>
          <cell r="AE80" t="str">
            <v>PO REF. NFSE 320127 - SIMPRESS COM. LOCAÇÃO E SERVIÇOS S/A Baseado em Pedidos de compra 12303.</v>
          </cell>
          <cell r="AF80">
            <v>259.95</v>
          </cell>
        </row>
        <row r="81">
          <cell r="W81" t="str">
            <v>37.370.652/0001-28</v>
          </cell>
          <cell r="X81" t="str">
            <v>MECO ELEVADORES LTDA</v>
          </cell>
          <cell r="Y81" t="str">
            <v>Fitbank Instituição de Pagamento S.A.</v>
          </cell>
          <cell r="Z81">
            <v>450</v>
          </cell>
          <cell r="AA81">
            <v>1</v>
          </cell>
          <cell r="AB81">
            <v>8533553929</v>
          </cell>
          <cell r="AC81" t="str">
            <v>SP</v>
          </cell>
          <cell r="AD81" t="str">
            <v>Ribeirão Preto</v>
          </cell>
          <cell r="AE81" t="str">
            <v>Pedido de Compra Integrado NIMBI Baseado em Pedidos de compra 10164. PO NFSE 1149 - MECO ELEVADORES LTDA</v>
          </cell>
          <cell r="AF81">
            <v>1000</v>
          </cell>
        </row>
        <row r="82">
          <cell r="W82" t="str">
            <v>41.203.793/0001-23</v>
          </cell>
          <cell r="X82" t="str">
            <v>CENTRAL SUPRIMENTOS INDUSTRIAL LTDA</v>
          </cell>
          <cell r="Y82" t="str">
            <v>Banco do Brasil S.A.</v>
          </cell>
          <cell r="Z82">
            <v>1</v>
          </cell>
          <cell r="AA82">
            <v>1511</v>
          </cell>
          <cell r="AB82">
            <v>18851</v>
          </cell>
          <cell r="AC82" t="str">
            <v>SP</v>
          </cell>
          <cell r="AD82" t="str">
            <v>Guarulhos</v>
          </cell>
          <cell r="AE82" t="str">
            <v>Pedido de Compra Integrado NIMBI- NF 4476- CENTRAL SUPRIMENTOS Baseado em Pedidos de compra 10046.</v>
          </cell>
          <cell r="AF82">
            <v>20879.95</v>
          </cell>
        </row>
        <row r="83">
          <cell r="W83" t="str">
            <v>39.293.740/0001-07</v>
          </cell>
          <cell r="X83" t="str">
            <v>PRISCILA FORTES ATTADEMO PFALTZGRAFF 03214361643</v>
          </cell>
          <cell r="Y83" t="str">
            <v>Banco Intermedium S.A.</v>
          </cell>
          <cell r="Z83">
            <v>77</v>
          </cell>
          <cell r="AA83">
            <v>1</v>
          </cell>
          <cell r="AB83">
            <v>10139148</v>
          </cell>
          <cell r="AC83" t="str">
            <v>MG</v>
          </cell>
          <cell r="AD83" t="str">
            <v>Barbacena</v>
          </cell>
          <cell r="AE83" t="str">
            <v>PO REF. DANFE 41 - PRISCILA FORTES Baseado em Pedidos de compra 12455.</v>
          </cell>
          <cell r="AF83">
            <v>12000</v>
          </cell>
        </row>
        <row r="84">
          <cell r="W84" t="str">
            <v>00.394.429/0019-30</v>
          </cell>
          <cell r="X84" t="str">
            <v>COMANDO DA AERONAUTICA</v>
          </cell>
          <cell r="AC84" t="str">
            <v>RJ</v>
          </cell>
          <cell r="AD84" t="str">
            <v>Rio de Janeiro</v>
          </cell>
          <cell r="AE84" t="str">
            <v>PO REF. GRU 84405228787 - INSP DE SAUDE - CEMAL Baseado em Pedidos de compra 12305.</v>
          </cell>
          <cell r="AF84">
            <v>350</v>
          </cell>
        </row>
        <row r="85">
          <cell r="W85" t="str">
            <v>20.401.189/0001-31</v>
          </cell>
          <cell r="X85" t="str">
            <v>CENTRO DE MEDICINA NUCLEAR DE PETROLINA LTDA</v>
          </cell>
          <cell r="Y85" t="str">
            <v>Banco do Brasil S.A.</v>
          </cell>
          <cell r="Z85">
            <v>1</v>
          </cell>
          <cell r="AA85">
            <v>8074</v>
          </cell>
          <cell r="AB85">
            <v>357</v>
          </cell>
          <cell r="AC85" t="str">
            <v>PE</v>
          </cell>
          <cell r="AD85" t="str">
            <v>Petrolina</v>
          </cell>
          <cell r="AE85" t="str">
            <v>PO REF A EXAME CINTILOGRAFIA- NFSE  9613- CENTRO DE MEDICINA Baseado em Pedidos de compra 8962.</v>
          </cell>
          <cell r="AF85">
            <v>1650</v>
          </cell>
        </row>
        <row r="86">
          <cell r="W86" t="str">
            <v>39.327.524/0001-27</v>
          </cell>
          <cell r="X86" t="str">
            <v>ARGOSVIG SEGURANCA, VIGILANCIA E INTELIGENCIA LTDA</v>
          </cell>
          <cell r="Y86" t="str">
            <v>Caixa Econômica Federal</v>
          </cell>
          <cell r="Z86">
            <v>104</v>
          </cell>
          <cell r="AA86">
            <v>1539</v>
          </cell>
          <cell r="AB86">
            <v>577281725</v>
          </cell>
          <cell r="AC86" t="str">
            <v>ES</v>
          </cell>
          <cell r="AD86" t="str">
            <v>Vila Velha</v>
          </cell>
          <cell r="AE86" t="str">
            <v>cPedido de Compra Integrado NIMBI Baseado em Pedidos de compra 5502. REF. NFSE 2079 - ARGOSVIG</v>
          </cell>
          <cell r="AF86">
            <v>27216</v>
          </cell>
        </row>
        <row r="87">
          <cell r="X87" t="str">
            <v>LUCIANO FERREIRA DA SILVA</v>
          </cell>
          <cell r="Y87" t="str">
            <v>Banco do Brasil S.A.</v>
          </cell>
          <cell r="Z87">
            <v>1</v>
          </cell>
          <cell r="AA87">
            <v>1001</v>
          </cell>
          <cell r="AB87">
            <v>39004</v>
          </cell>
          <cell r="AC87" t="str">
            <v>MG</v>
          </cell>
          <cell r="AD87" t="str">
            <v>Uberlândia</v>
          </cell>
          <cell r="AE87" t="str">
            <v>PO REF. SOLICITAÇÃO VIAGEM - PLANO 2722 - Vigência: 04/12/2025 - 05/12/2025 Baseado em Pedidos de compra 12536.</v>
          </cell>
          <cell r="AF87">
            <v>466.5</v>
          </cell>
        </row>
        <row r="88">
          <cell r="X88" t="str">
            <v>FOLHA DE PAGAMENTO - FERIAS</v>
          </cell>
          <cell r="Y88" t="str">
            <v>Itaú Unibanco  S.A.</v>
          </cell>
          <cell r="Z88">
            <v>341</v>
          </cell>
          <cell r="AA88">
            <v>689</v>
          </cell>
          <cell r="AB88">
            <v>91363</v>
          </cell>
          <cell r="AE88" t="str">
            <v>PO REF. PENSÃO SOBRE FÉRIAS - PERÍODO 03/12/2025 A 16/12/2025 - BANCO DO BRASIL - 01122025_001 Baseado em Pedidos de compra 12537.</v>
          </cell>
          <cell r="AF88">
            <v>3105.58</v>
          </cell>
        </row>
        <row r="89">
          <cell r="X89" t="str">
            <v>FOLHA DE PAGAMENTO - FERIAS</v>
          </cell>
          <cell r="Y89" t="str">
            <v>Itaú Unibanco  S.A.</v>
          </cell>
          <cell r="Z89">
            <v>341</v>
          </cell>
          <cell r="AA89">
            <v>689</v>
          </cell>
          <cell r="AB89">
            <v>91363</v>
          </cell>
          <cell r="AE89" t="str">
            <v>PO REF. FÉRIAS - PERÍODO 03/12/2025 A 16/12/2025 - SANTANDER - 01122025 033 Baseado em Pedidos de compra 12539.</v>
          </cell>
          <cell r="AF89">
            <v>225431.15</v>
          </cell>
        </row>
        <row r="90">
          <cell r="X90" t="str">
            <v>FOLHA DE PAGAMENTO - FERIAS</v>
          </cell>
          <cell r="Y90" t="str">
            <v>Itaú Unibanco  S.A.</v>
          </cell>
          <cell r="Z90">
            <v>341</v>
          </cell>
          <cell r="AA90">
            <v>689</v>
          </cell>
          <cell r="AB90">
            <v>91363</v>
          </cell>
          <cell r="AE90" t="str">
            <v>PO REF. FÉRIAS - PERÍODO 03/12/2025 A 16/12/2025 - BRADESCO - 01122025 237 Baseado em Pedidos de compra 12541.</v>
          </cell>
          <cell r="AF90">
            <v>121573.79</v>
          </cell>
        </row>
        <row r="91">
          <cell r="W91" t="str">
            <v>42.736.102/0001-10</v>
          </cell>
          <cell r="X91" t="str">
            <v>FOLHA DE PAGAMENTO - SALARIOS</v>
          </cell>
          <cell r="Y91" t="str">
            <v>Itaú Unibanco  S.A.</v>
          </cell>
          <cell r="Z91">
            <v>341</v>
          </cell>
          <cell r="AA91">
            <v>689</v>
          </cell>
          <cell r="AB91">
            <v>91363</v>
          </cell>
          <cell r="AE91" t="str">
            <v>PO REF A FOLHA NOVEMBRO/25 SANTANDER- 112025 033 Baseado em Pedidos de compra 12555.</v>
          </cell>
          <cell r="AF91">
            <v>4066507.99</v>
          </cell>
        </row>
        <row r="92">
          <cell r="W92" t="str">
            <v>42.736.102/0001-10</v>
          </cell>
          <cell r="X92" t="str">
            <v>FOLHA DE PAGAMENTO - SALARIOS</v>
          </cell>
          <cell r="Y92" t="str">
            <v>Itaú Unibanco  S.A.</v>
          </cell>
          <cell r="Z92">
            <v>341</v>
          </cell>
          <cell r="AA92">
            <v>689</v>
          </cell>
          <cell r="AB92">
            <v>91363</v>
          </cell>
          <cell r="AE92" t="str">
            <v>PO REF A FOLHA NOVEMBRO BRADESCO- 112025 237 Baseado em Pedidos de compra 12558.</v>
          </cell>
          <cell r="AF92">
            <v>2084927.88</v>
          </cell>
        </row>
        <row r="93">
          <cell r="X93" t="str">
            <v>FOLHA DE PAGAMENTO - PENSÃO</v>
          </cell>
          <cell r="Y93" t="str">
            <v>Itaú Unibanco  S.A.</v>
          </cell>
          <cell r="Z93">
            <v>341</v>
          </cell>
          <cell r="AA93">
            <v>689</v>
          </cell>
          <cell r="AB93">
            <v>91363</v>
          </cell>
          <cell r="AE93" t="str">
            <v>PO REF A PENSAO SOBRE FOLHA NOVEMBRO/2025 BANCO DO BRASIL- 112025_001 Baseado em Pedidos de compra 12566.</v>
          </cell>
          <cell r="AF93">
            <v>118849.87</v>
          </cell>
        </row>
        <row r="94">
          <cell r="X94" t="str">
            <v>FOLHA DE PAGAMENTO - PENSÃO</v>
          </cell>
          <cell r="Y94" t="str">
            <v>Itaú Unibanco  S.A.</v>
          </cell>
          <cell r="Z94">
            <v>341</v>
          </cell>
          <cell r="AA94">
            <v>689</v>
          </cell>
          <cell r="AB94">
            <v>91363</v>
          </cell>
          <cell r="AE94" t="str">
            <v>PO REF A PENSAO SOBRE FOLHA NOVEMBRO/2025 BANCO DO BRASIL- 112025_001 Baseado em Pedidos de compra 12566.</v>
          </cell>
          <cell r="AF94">
            <v>118849.87</v>
          </cell>
        </row>
        <row r="95">
          <cell r="X95" t="str">
            <v>FOLHA DE PAGAMENTO - PENSÃO</v>
          </cell>
          <cell r="Y95" t="str">
            <v>Itaú Unibanco  S.A.</v>
          </cell>
          <cell r="Z95">
            <v>341</v>
          </cell>
          <cell r="AA95">
            <v>689</v>
          </cell>
          <cell r="AB95">
            <v>91363</v>
          </cell>
          <cell r="AE95" t="str">
            <v>PO REF A PENSAO SOBRE FOLHA NOVEMBRO/2025 SANTANDER- 112025_033 Baseado em Pedidos de compra 12568.</v>
          </cell>
          <cell r="AF95">
            <v>28828.5</v>
          </cell>
        </row>
        <row r="96">
          <cell r="X96" t="str">
            <v>FOLHA DE PAGAMENTO - PENSÃO</v>
          </cell>
          <cell r="Y96" t="str">
            <v>Itaú Unibanco  S.A.</v>
          </cell>
          <cell r="Z96">
            <v>341</v>
          </cell>
          <cell r="AA96">
            <v>689</v>
          </cell>
          <cell r="AB96">
            <v>91363</v>
          </cell>
          <cell r="AE96" t="str">
            <v>PO REF A PENSAO SOBRE FOLHA NOVEMBRO/2025 BRADESCO- 112025_237 Baseado em Pedidos de compra 12579.</v>
          </cell>
          <cell r="AF96">
            <v>20902.419999999998</v>
          </cell>
        </row>
        <row r="97">
          <cell r="W97" t="str">
            <v>42.736.102/0001-10</v>
          </cell>
          <cell r="X97" t="str">
            <v>FOLHA DE PAGAMENTO - SALARIOS</v>
          </cell>
          <cell r="Y97" t="str">
            <v>Itaú Unibanco  S.A.</v>
          </cell>
          <cell r="Z97">
            <v>341</v>
          </cell>
          <cell r="AA97">
            <v>689</v>
          </cell>
          <cell r="AB97">
            <v>91363</v>
          </cell>
          <cell r="AE97" t="str">
            <v>PO REF A REEMBOLSO AUXILIO SAUDE- 112025_PAS Baseado em Pedidos de compra 12583.</v>
          </cell>
          <cell r="AF97">
            <v>34988.51</v>
          </cell>
        </row>
        <row r="98">
          <cell r="W98" t="str">
            <v>00.394.429/0106-88</v>
          </cell>
          <cell r="X98" t="str">
            <v>COMANDO DA AERONAUTICA</v>
          </cell>
          <cell r="Y98" t="str">
            <v>Banco Bradesco S.A.</v>
          </cell>
          <cell r="Z98">
            <v>237</v>
          </cell>
          <cell r="AA98">
            <v>3060</v>
          </cell>
          <cell r="AB98">
            <v>486329</v>
          </cell>
          <cell r="AC98" t="str">
            <v>SP</v>
          </cell>
          <cell r="AD98" t="str">
            <v>São Paulo</v>
          </cell>
          <cell r="AE98" t="str">
            <v>PO REF A GRU INSPECAO SAUDE EUGENIO JOSE- 02494057337- HOSPITAL DA BASE AEREA Baseado em Pedidos de compra 12591.</v>
          </cell>
          <cell r="AF98">
            <v>350</v>
          </cell>
        </row>
        <row r="99">
          <cell r="W99" t="str">
            <v>54.655.406/0001-31</v>
          </cell>
          <cell r="X99" t="str">
            <v>NUVEANDO TECNOLOGIA LTDA</v>
          </cell>
          <cell r="Y99" t="str">
            <v>Itaú Unibanco  S.A.</v>
          </cell>
          <cell r="Z99">
            <v>341</v>
          </cell>
          <cell r="AA99">
            <v>8091</v>
          </cell>
          <cell r="AB99">
            <v>99578</v>
          </cell>
          <cell r="AC99" t="str">
            <v>SP</v>
          </cell>
          <cell r="AD99" t="str">
            <v>Santo André</v>
          </cell>
          <cell r="AE99" t="str">
            <v>Pedido de Compra Integrado NIMBI- NFE 389- NUVEANDO Baseado em Pedidos de compra 10783.</v>
          </cell>
          <cell r="AF99">
            <v>2689</v>
          </cell>
        </row>
        <row r="100">
          <cell r="W100" t="str">
            <v>50.190.142/0001-37</v>
          </cell>
          <cell r="X100" t="str">
            <v>B CARVALHO LTDA</v>
          </cell>
          <cell r="Y100" t="str">
            <v>BANCO COOPERATIVO SICREDI S.A.</v>
          </cell>
          <cell r="Z100">
            <v>748</v>
          </cell>
          <cell r="AA100">
            <v>818</v>
          </cell>
          <cell r="AB100">
            <v>29098</v>
          </cell>
          <cell r="AC100" t="str">
            <v>PA</v>
          </cell>
          <cell r="AD100" t="str">
            <v>Santarém</v>
          </cell>
          <cell r="AE100" t="str">
            <v>PO REF A SERVICOS LIMPEZA- NFSE 202500000000016- B CARVALHO Baseado em Pedidos de compra 8472.</v>
          </cell>
          <cell r="AF100">
            <v>9604.1200000000008</v>
          </cell>
        </row>
        <row r="101">
          <cell r="W101" t="str">
            <v>54.397.203/0001-92</v>
          </cell>
          <cell r="X101" t="str">
            <v>APICE SISTEMAS DE ENERGIA LTDA</v>
          </cell>
          <cell r="Y101" t="str">
            <v>Itaú Unibanco  S.A.</v>
          </cell>
          <cell r="Z101">
            <v>341</v>
          </cell>
          <cell r="AA101">
            <v>670</v>
          </cell>
          <cell r="AB101">
            <v>59750</v>
          </cell>
          <cell r="AC101" t="str">
            <v>SP</v>
          </cell>
          <cell r="AD101" t="str">
            <v>Campinas</v>
          </cell>
          <cell r="AE101" t="str">
            <v>Pedido de Compra Integrado NIMBI Baseado em Pedidos de compra 11308.</v>
          </cell>
          <cell r="AF101">
            <v>53806.33</v>
          </cell>
        </row>
        <row r="102">
          <cell r="W102" t="str">
            <v>00.000.000/4906-95</v>
          </cell>
          <cell r="X102" t="str">
            <v>BANCO DO BRASIL SA</v>
          </cell>
          <cell r="AC102" t="str">
            <v>RJ</v>
          </cell>
          <cell r="AD102" t="str">
            <v>Rio de Janeiro</v>
          </cell>
          <cell r="AE102" t="str">
            <v>PO REF. A TARIFAS BANCÁRIAS - 01/12 Baseado em Pedidos de compra 12785.</v>
          </cell>
          <cell r="AF102">
            <v>823.6</v>
          </cell>
        </row>
        <row r="103">
          <cell r="X103" t="str">
            <v>THATIANE FERREIRA CAIXETA</v>
          </cell>
          <cell r="Y103" t="str">
            <v>Itaú Unibanco  S.A.</v>
          </cell>
          <cell r="Z103">
            <v>341</v>
          </cell>
          <cell r="AA103">
            <v>3035</v>
          </cell>
          <cell r="AB103">
            <v>38505</v>
          </cell>
          <cell r="AC103" t="str">
            <v>MG</v>
          </cell>
          <cell r="AD103" t="str">
            <v>Uberaba</v>
          </cell>
          <cell r="AE103" t="str">
            <v>PO REF. REEMBOLSO COMBUSTIVEL E PEDAGIO - PLANO 1354 - Vigência: 15/10/2025 - 17/10/2025  - THATIANE Baseado em Pedidos de compra 11929.</v>
          </cell>
          <cell r="AF103">
            <v>145.78</v>
          </cell>
        </row>
        <row r="104">
          <cell r="W104" t="str">
            <v>49.224.296/0001-13</v>
          </cell>
          <cell r="X104" t="str">
            <v>MARCELO BROMBERG SOCIEDADE INDIVIDUAL DE ADVOCACIA</v>
          </cell>
          <cell r="Y104" t="str">
            <v>BANCO C6 S.A – C6 BANK</v>
          </cell>
          <cell r="Z104">
            <v>336</v>
          </cell>
          <cell r="AA104">
            <v>1</v>
          </cell>
          <cell r="AB104">
            <v>24586252</v>
          </cell>
          <cell r="AC104" t="str">
            <v>PR</v>
          </cell>
          <cell r="AD104" t="str">
            <v>Curitiba</v>
          </cell>
          <cell r="AE104" t="str">
            <v>PO REF A NFSE 3 Baseado em Pedidos de compra 12158.</v>
          </cell>
          <cell r="AF104">
            <v>6000</v>
          </cell>
        </row>
        <row r="105">
          <cell r="X105" t="str">
            <v>GLAUCIO HENRIQUE DE VELASCO TEIXEIRA</v>
          </cell>
          <cell r="Y105" t="str">
            <v>Banco Bradesco S.A.</v>
          </cell>
          <cell r="Z105">
            <v>237</v>
          </cell>
          <cell r="AA105">
            <v>3176</v>
          </cell>
          <cell r="AB105">
            <v>680132</v>
          </cell>
          <cell r="AC105" t="str">
            <v>GO</v>
          </cell>
          <cell r="AD105" t="str">
            <v>Goiânia</v>
          </cell>
          <cell r="AE105" t="str">
            <v>PO REF A FUNDO FIXO - 12-DNGO-2025- GLÁUCIO HENRIQUE Baseado em Pedidos de compra 10612.</v>
          </cell>
          <cell r="AF105">
            <v>375</v>
          </cell>
        </row>
        <row r="106">
          <cell r="W106" t="str">
            <v>60.746.948/0538-28</v>
          </cell>
          <cell r="X106" t="str">
            <v>BANCO BRADESCO S.A.</v>
          </cell>
          <cell r="AC106" t="str">
            <v>RJ</v>
          </cell>
          <cell r="AD106" t="str">
            <v>Rio de Janeiro</v>
          </cell>
          <cell r="AE106" t="str">
            <v>PO REF. A TARIFA E TRANSFERÊNCIA BANCÁRIA Baseado em Pedidos de compra 13016.</v>
          </cell>
          <cell r="AF106">
            <v>391.74</v>
          </cell>
        </row>
        <row r="107">
          <cell r="W107" t="str">
            <v>62.450.028/0001-88</v>
          </cell>
          <cell r="X107" t="str">
            <v>GLR CONSULTORIA EM SISTEMAS LTDA</v>
          </cell>
          <cell r="Y107" t="str">
            <v>BANCO DAYCOVAL S.A.</v>
          </cell>
          <cell r="Z107">
            <v>707</v>
          </cell>
          <cell r="AA107">
            <v>1</v>
          </cell>
          <cell r="AB107">
            <v>732219</v>
          </cell>
          <cell r="AC107" t="str">
            <v>SP</v>
          </cell>
          <cell r="AD107" t="str">
            <v>São Paulo</v>
          </cell>
          <cell r="AE107" t="str">
            <v>PO REF. A NFSE 15819 Baseado em Pedidos de compra 10135.</v>
          </cell>
          <cell r="AF107">
            <v>44095.59</v>
          </cell>
        </row>
        <row r="108">
          <cell r="W108" t="str">
            <v>32.853.748/0001-23</v>
          </cell>
          <cell r="X108" t="str">
            <v>LIDDERA GESTAO EMPRESARIAL LTDA</v>
          </cell>
          <cell r="Y108" t="str">
            <v>Banco Santander (Brasil) S. A.</v>
          </cell>
          <cell r="Z108">
            <v>33</v>
          </cell>
          <cell r="AA108">
            <v>4432</v>
          </cell>
          <cell r="AB108">
            <v>13004962</v>
          </cell>
          <cell r="AC108" t="str">
            <v>PA</v>
          </cell>
          <cell r="AD108" t="str">
            <v>Itaituba</v>
          </cell>
          <cell r="AE108" t="str">
            <v>PO REF A SERVICO LIMPEZA- NFSE 452- LIDDERA Baseado em Pedidos de compra 8188.</v>
          </cell>
          <cell r="AF108">
            <v>4990</v>
          </cell>
        </row>
        <row r="109">
          <cell r="W109" t="str">
            <v>37.766.665/0001-10</v>
          </cell>
          <cell r="X109" t="str">
            <v>BASTILLE SEGURANCA PATRIMONIAL LTDA</v>
          </cell>
          <cell r="Y109" t="str">
            <v>Banco do Brasil S.A.</v>
          </cell>
          <cell r="Z109">
            <v>1</v>
          </cell>
          <cell r="AA109">
            <v>373</v>
          </cell>
          <cell r="AB109">
            <v>29737</v>
          </cell>
          <cell r="AC109" t="str">
            <v>SP</v>
          </cell>
          <cell r="AD109" t="str">
            <v>Tupi Paulista</v>
          </cell>
          <cell r="AE109" t="str">
            <v>PO REF. A NFSE 725 - SERVIÇOS DE VIGILÃNCIA  DESARMADA - BASTILLE SEGURANÇA  PATRIMONIAL LTDA Baseado em Pedidos de compra 8372.</v>
          </cell>
          <cell r="AF109">
            <v>58353.08</v>
          </cell>
        </row>
        <row r="110">
          <cell r="W110" t="str">
            <v>50.190.142/0001-37</v>
          </cell>
          <cell r="X110" t="str">
            <v>B CARVALHO LTDA</v>
          </cell>
          <cell r="Y110" t="str">
            <v>BANCO COOPERATIVO SICREDI S.A.</v>
          </cell>
          <cell r="Z110">
            <v>748</v>
          </cell>
          <cell r="AA110">
            <v>818</v>
          </cell>
          <cell r="AB110">
            <v>29098</v>
          </cell>
          <cell r="AC110" t="str">
            <v>PA</v>
          </cell>
          <cell r="AD110" t="str">
            <v>Altamira</v>
          </cell>
          <cell r="AE110" t="str">
            <v>Pedido de Compra Integrado NIMBI Baseado em Pedidos de compra 8380. - REF A NFSE 20250000000020</v>
          </cell>
          <cell r="AF110">
            <v>7500</v>
          </cell>
        </row>
        <row r="111">
          <cell r="W111" t="str">
            <v>56.035.876/0001-28</v>
          </cell>
          <cell r="X111" t="str">
            <v>IACIT SOLUCOES TECNOLOGICAS S.A.</v>
          </cell>
          <cell r="Y111" t="str">
            <v>Banco do Brasil S.A.</v>
          </cell>
          <cell r="Z111">
            <v>1</v>
          </cell>
          <cell r="AA111">
            <v>3358</v>
          </cell>
          <cell r="AB111">
            <v>106596</v>
          </cell>
          <cell r="AC111" t="str">
            <v>SP</v>
          </cell>
          <cell r="AD111" t="str">
            <v>São José dos Campos</v>
          </cell>
          <cell r="AE111" t="str">
            <v>PO REF. NFSE 1358 - IACIT Baseado em Pedidos de compra 10036.</v>
          </cell>
          <cell r="AF111">
            <v>144531.98000000001</v>
          </cell>
        </row>
        <row r="112">
          <cell r="W112" t="str">
            <v>03.651.482/0001-38</v>
          </cell>
          <cell r="X112" t="str">
            <v>BS SANEAMENTO AMBIENTAL LTDA</v>
          </cell>
          <cell r="Y112" t="str">
            <v>Banco Bradesco S.A.</v>
          </cell>
          <cell r="Z112">
            <v>237</v>
          </cell>
          <cell r="AA112">
            <v>494</v>
          </cell>
          <cell r="AB112">
            <v>74059</v>
          </cell>
          <cell r="AC112" t="str">
            <v>SP</v>
          </cell>
          <cell r="AD112" t="str">
            <v>São Paulo</v>
          </cell>
          <cell r="AE112" t="str">
            <v>PO REF NFSE 56370 - BS SANEAMENTO AMBIENTAL Baseado em Pedidos de compra 8401.</v>
          </cell>
          <cell r="AF112">
            <v>1630</v>
          </cell>
        </row>
        <row r="113">
          <cell r="W113" t="str">
            <v>42.866.627/0001-70</v>
          </cell>
          <cell r="X113" t="str">
            <v>SERVCON BEST PORTARIA LIMPEZA E CONSERVACAO LTDA</v>
          </cell>
          <cell r="Y113" t="str">
            <v>Banco Santander (Brasil) S. A.</v>
          </cell>
          <cell r="Z113">
            <v>33</v>
          </cell>
          <cell r="AA113">
            <v>140</v>
          </cell>
          <cell r="AB113">
            <v>13012991</v>
          </cell>
          <cell r="AC113" t="str">
            <v>SP</v>
          </cell>
          <cell r="AD113" t="str">
            <v>Guarulhos</v>
          </cell>
          <cell r="AE113" t="str">
            <v>PO REF A SERVICO LIMPEZA- NFSE 381- SERVCON Baseado em Pedidos de compra 7928.</v>
          </cell>
          <cell r="AF113">
            <v>46905.85</v>
          </cell>
        </row>
        <row r="114">
          <cell r="W114" t="str">
            <v>42.866.627/0001-70</v>
          </cell>
          <cell r="X114" t="str">
            <v>SERVCON BEST PORTARIA LIMPEZA E CONSERVACAO LTDA</v>
          </cell>
          <cell r="Y114" t="str">
            <v>Banco Santander (Brasil) S. A.</v>
          </cell>
          <cell r="Z114">
            <v>33</v>
          </cell>
          <cell r="AA114">
            <v>140</v>
          </cell>
          <cell r="AB114">
            <v>13012991</v>
          </cell>
          <cell r="AC114" t="str">
            <v>SP</v>
          </cell>
          <cell r="AD114" t="str">
            <v>Guarulhos</v>
          </cell>
          <cell r="AE114" t="str">
            <v>PO REF. A NFSE 371 - CONSERVAÇAO E LIMPEZA Baseado em Pedidos de compra 7143.</v>
          </cell>
          <cell r="AF114">
            <v>46905.85</v>
          </cell>
        </row>
        <row r="115">
          <cell r="W115" t="str">
            <v>50.190.142/0001-37</v>
          </cell>
          <cell r="X115" t="str">
            <v>B CARVALHO LTDA</v>
          </cell>
          <cell r="Y115" t="str">
            <v>BANCO COOPERATIVO SICREDI S.A.</v>
          </cell>
          <cell r="Z115">
            <v>748</v>
          </cell>
          <cell r="AA115">
            <v>818</v>
          </cell>
          <cell r="AB115">
            <v>29098</v>
          </cell>
          <cell r="AC115" t="str">
            <v>PA</v>
          </cell>
          <cell r="AD115" t="str">
            <v>Altamira</v>
          </cell>
          <cell r="AE115" t="str">
            <v>Pedido de Compra Integrado NIMBI Baseado em Pedidos de compra 8171.</v>
          </cell>
          <cell r="AF115">
            <v>6400</v>
          </cell>
        </row>
        <row r="116">
          <cell r="W116" t="str">
            <v>37.766.665/0001-10</v>
          </cell>
          <cell r="X116" t="str">
            <v>BASTILLE SEGURANCA PATRIMONIAL LTDA</v>
          </cell>
          <cell r="Y116" t="str">
            <v>Banco do Brasil S.A.</v>
          </cell>
          <cell r="Z116">
            <v>1</v>
          </cell>
          <cell r="AA116">
            <v>373</v>
          </cell>
          <cell r="AB116">
            <v>29737</v>
          </cell>
          <cell r="AC116" t="str">
            <v>SP</v>
          </cell>
          <cell r="AD116" t="str">
            <v>Tupi Paulista</v>
          </cell>
          <cell r="AE116" t="str">
            <v>PO REF. A NFSE 706 - BASTILLE SEGURANÇA Baseado em Pedidos de compra 7194.</v>
          </cell>
          <cell r="AF116">
            <v>58353.08</v>
          </cell>
        </row>
        <row r="117">
          <cell r="X117" t="str">
            <v>SANDRO LIRA BARBOZA</v>
          </cell>
          <cell r="Y117" t="str">
            <v>Caixa Econômica Federal</v>
          </cell>
          <cell r="Z117">
            <v>104</v>
          </cell>
          <cell r="AA117">
            <v>729</v>
          </cell>
          <cell r="AB117">
            <v>588917043</v>
          </cell>
          <cell r="AC117" t="str">
            <v>PB</v>
          </cell>
          <cell r="AD117" t="str">
            <v>Bayeux</v>
          </cell>
          <cell r="AE117" t="str">
            <v>PO REF. PLANO DE DESPESA  2605 Baseado em Pedidos de compra 12271.</v>
          </cell>
          <cell r="AF117">
            <v>657</v>
          </cell>
        </row>
        <row r="118">
          <cell r="W118" t="str">
            <v>33.182.732/0001-07</v>
          </cell>
          <cell r="X118" t="str">
            <v>SES BRASIL LTDA</v>
          </cell>
          <cell r="Y118" t="str">
            <v>BANCO COOPERATIVO SICREDI S.A.</v>
          </cell>
          <cell r="Z118">
            <v>748</v>
          </cell>
          <cell r="AA118">
            <v>179</v>
          </cell>
          <cell r="AB118">
            <v>91682</v>
          </cell>
          <cell r="AC118" t="str">
            <v>MG</v>
          </cell>
          <cell r="AD118" t="str">
            <v>São Joaquim de Bicas</v>
          </cell>
          <cell r="AE118" t="str">
            <v>PO REF. RECIBO 1431 - SES BRASIL LTDA Baseado em Pedidos de compra 12311.</v>
          </cell>
          <cell r="AF118">
            <v>3600</v>
          </cell>
        </row>
        <row r="119">
          <cell r="W119" t="str">
            <v>00.394.429/0096-71</v>
          </cell>
          <cell r="X119" t="str">
            <v>COMANDO DA AERONAUTICA</v>
          </cell>
          <cell r="AC119" t="str">
            <v>AM</v>
          </cell>
          <cell r="AD119" t="str">
            <v>Manaus</v>
          </cell>
          <cell r="AE119" t="str">
            <v>PO REF. GRU 66540216220 - COMANDO DA AERONAUTICA Baseado em Pedidos de compra 12327.</v>
          </cell>
          <cell r="AF119">
            <v>350</v>
          </cell>
        </row>
        <row r="120">
          <cell r="W120" t="str">
            <v>10.835.932/0001-08</v>
          </cell>
          <cell r="X120" t="str">
            <v>COMPANHIA ENERGETICA DE PERNAMBUCO</v>
          </cell>
          <cell r="AC120" t="str">
            <v>PE</v>
          </cell>
          <cell r="AD120" t="str">
            <v>Recife</v>
          </cell>
          <cell r="AE120" t="str">
            <v>PO REF. NFCEE 385954709 - NEOENERGIA Baseado em Pedidos de compra 12370.</v>
          </cell>
          <cell r="AF120">
            <v>741.38</v>
          </cell>
        </row>
        <row r="121">
          <cell r="X121" t="str">
            <v>JAQUELINE BRANDAO BARBOSA</v>
          </cell>
          <cell r="Y121" t="str">
            <v>Caixa Econômica Federal</v>
          </cell>
          <cell r="Z121">
            <v>104</v>
          </cell>
          <cell r="AA121">
            <v>2403</v>
          </cell>
          <cell r="AB121">
            <v>589938365</v>
          </cell>
          <cell r="AC121" t="str">
            <v>MG</v>
          </cell>
          <cell r="AD121" t="str">
            <v>Uberlândia</v>
          </cell>
          <cell r="AE121" t="str">
            <v>PO REF. AJUDA DE CUSTO - 2025/00588 Baseado em Pedidos de compra 12417.</v>
          </cell>
          <cell r="AF121">
            <v>10101.82</v>
          </cell>
        </row>
        <row r="122">
          <cell r="X122" t="str">
            <v>MOISES JOSE DA SILVA VIVEIROS</v>
          </cell>
          <cell r="Y122" t="str">
            <v>Caixa Econômica Federal</v>
          </cell>
          <cell r="Z122">
            <v>104</v>
          </cell>
          <cell r="AA122">
            <v>3239</v>
          </cell>
          <cell r="AB122">
            <v>25644</v>
          </cell>
          <cell r="AC122" t="str">
            <v>RJ</v>
          </cell>
          <cell r="AD122" t="str">
            <v>Campos dos Goytacazes</v>
          </cell>
          <cell r="AE122" t="str">
            <v>PO REF. REEMBOLSO VIAGEM - PASSAGEM - PLANO 1563 - Vigência: 04/11/2025 - 13/11/2025 Baseado em Pedidos de compra 12424.</v>
          </cell>
          <cell r="AF122">
            <v>329.73</v>
          </cell>
        </row>
        <row r="123">
          <cell r="X123" t="str">
            <v>VICTOR CESAR MONTEIRO LIMA</v>
          </cell>
          <cell r="Y123" t="str">
            <v>Itaú Unibanco  S.A.</v>
          </cell>
          <cell r="Z123">
            <v>341</v>
          </cell>
          <cell r="AA123">
            <v>3820</v>
          </cell>
          <cell r="AB123">
            <v>15858</v>
          </cell>
          <cell r="AC123" t="str">
            <v>RJ</v>
          </cell>
          <cell r="AD123" t="str">
            <v>Rio de Janeiro</v>
          </cell>
          <cell r="AE123" t="str">
            <v>PO REF. REEMBOLSO TRANSPORTE URBANO - PLANO 1352 - Vigência: 22/09/2025 - 26/09/2025 Baseado em Pedidos de compra 12425.</v>
          </cell>
          <cell r="AF123">
            <v>95.87</v>
          </cell>
        </row>
        <row r="124">
          <cell r="W124" t="str">
            <v>40.432.544/0224-69</v>
          </cell>
          <cell r="X124" t="str">
            <v>CLARO S.A.</v>
          </cell>
          <cell r="AC124" t="str">
            <v>PR</v>
          </cell>
          <cell r="AD124" t="str">
            <v>Curitiba</v>
          </cell>
          <cell r="AE124" t="str">
            <v>PO REF. NFSTE 177195036 - CLARO S/A Baseado em Pedidos de compra 12426.</v>
          </cell>
          <cell r="AF124">
            <v>75.099999999999994</v>
          </cell>
        </row>
        <row r="125">
          <cell r="W125" t="str">
            <v>17.792.959/0037-10</v>
          </cell>
          <cell r="X125" t="str">
            <v>CONCOURSE TELECOMUNICACOES BRASIL LTDA.</v>
          </cell>
          <cell r="AC125" t="str">
            <v>MA</v>
          </cell>
          <cell r="AD125" t="str">
            <v>Imperatriz</v>
          </cell>
          <cell r="AE125" t="str">
            <v>PO REF. NFSTE 4 - CONCOURSE Baseado em Pedidos de compra 12429.</v>
          </cell>
          <cell r="AF125">
            <v>163.95</v>
          </cell>
        </row>
        <row r="126">
          <cell r="W126" t="str">
            <v>05.786.486/0001-59</v>
          </cell>
          <cell r="X126" t="str">
            <v>CARLOS ALBERTO GUSMAO DE FREITAS LTDA</v>
          </cell>
          <cell r="Y126" t="str">
            <v>Banco Bradesco S.A.</v>
          </cell>
          <cell r="Z126">
            <v>237</v>
          </cell>
          <cell r="AA126">
            <v>3176</v>
          </cell>
          <cell r="AB126">
            <v>680132</v>
          </cell>
          <cell r="AC126" t="str">
            <v>RS</v>
          </cell>
          <cell r="AD126" t="str">
            <v>Bagé</v>
          </cell>
          <cell r="AE126" t="str">
            <v>PO REF. DANFE 9127 - CARLOS ALBERTO (FUNDO FIXO - 017-DNBPK-2025 - RICARDO KRENING) Baseado em Pedidos de compra 12430.</v>
          </cell>
          <cell r="AF126">
            <v>300</v>
          </cell>
        </row>
        <row r="127">
          <cell r="X127" t="str">
            <v>RICARDO KRENING</v>
          </cell>
          <cell r="Y127" t="str">
            <v>Itaú Unibanco  S.A.</v>
          </cell>
          <cell r="Z127">
            <v>341</v>
          </cell>
          <cell r="AA127">
            <v>6319</v>
          </cell>
          <cell r="AB127">
            <v>25965</v>
          </cell>
          <cell r="AC127" t="str">
            <v>RS</v>
          </cell>
          <cell r="AD127" t="str">
            <v>Pelotas</v>
          </cell>
          <cell r="AE127" t="str">
            <v>PO REF. FUNDO FIXO - 017-DNBPK-2025 - RICARDO KRENING Baseado em Pedidos de compra 12432.</v>
          </cell>
          <cell r="AF127">
            <v>300</v>
          </cell>
        </row>
        <row r="128">
          <cell r="W128" t="str">
            <v>07.000.635/0001-38</v>
          </cell>
          <cell r="X128" t="str">
            <v>ASSOCIACAO DOS EMPREGADOS DA INFRAERO GOIANIA</v>
          </cell>
          <cell r="Y128" t="str">
            <v>Banco do Brasil S.A.</v>
          </cell>
          <cell r="Z128">
            <v>1</v>
          </cell>
          <cell r="AA128">
            <v>3485</v>
          </cell>
          <cell r="AB128">
            <v>25527</v>
          </cell>
          <cell r="AC128" t="str">
            <v>GO</v>
          </cell>
          <cell r="AD128" t="str">
            <v>Goiânia</v>
          </cell>
          <cell r="AE128" t="str">
            <v>PO REF. CONTRIBUIÇÃO E COMPRAS ASSINFRAGO GOIANIA -  REF. 11/2025 Baseado em Pedidos de compra 12613.</v>
          </cell>
          <cell r="AF128">
            <v>2571.54</v>
          </cell>
        </row>
        <row r="129">
          <cell r="W129" t="str">
            <v>00.469.296/0001-94</v>
          </cell>
          <cell r="X129" t="str">
            <v>SINDICATO NACIONAL DOS TRABALHADORES NA PROTECAO AO VOO</v>
          </cell>
          <cell r="Y129" t="str">
            <v>Banco Santander (Brasil) S. A.</v>
          </cell>
          <cell r="Z129">
            <v>33</v>
          </cell>
          <cell r="AA129">
            <v>3380</v>
          </cell>
          <cell r="AB129">
            <v>13003392</v>
          </cell>
          <cell r="AC129" t="str">
            <v>RJ</v>
          </cell>
          <cell r="AD129" t="str">
            <v>Rio de Janeiro</v>
          </cell>
          <cell r="AE129" t="str">
            <v>PO REF. CONTRIBUIÇÃO SNTPV - COMP. 11/2025 Baseado em Pedidos de compra 12615.</v>
          </cell>
          <cell r="AF129">
            <v>41586.879999999997</v>
          </cell>
        </row>
        <row r="130">
          <cell r="X130" t="str">
            <v>FOLHA DE PAGAMENTO - RESCISAO</v>
          </cell>
          <cell r="Y130" t="str">
            <v>Itaú Unibanco  S.A.</v>
          </cell>
          <cell r="Z130">
            <v>341</v>
          </cell>
          <cell r="AA130">
            <v>689</v>
          </cell>
          <cell r="AB130">
            <v>91363</v>
          </cell>
          <cell r="AE130" t="str">
            <v>PO REF. RESCISÃO COMPLEMENTAR - 1850817 - BANCO ITAU Baseado em Pedidos de compra 12676.</v>
          </cell>
          <cell r="AF130">
            <v>2423.91</v>
          </cell>
        </row>
        <row r="131">
          <cell r="W131" t="str">
            <v>60.746.948/0538-28</v>
          </cell>
          <cell r="X131" t="str">
            <v>BANCO BRADESCO S.A.</v>
          </cell>
          <cell r="AC131" t="str">
            <v>RJ</v>
          </cell>
          <cell r="AD131" t="str">
            <v>Rio de Janeiro</v>
          </cell>
          <cell r="AE131" t="str">
            <v>PO REF. A TARIFA E TRANSFERÊNCIA BANCÁRIA Baseado em Pedidos de compra 13016.</v>
          </cell>
          <cell r="AF131">
            <v>391.74</v>
          </cell>
        </row>
        <row r="132">
          <cell r="W132" t="str">
            <v>00.000.000/4906-95</v>
          </cell>
          <cell r="X132" t="str">
            <v>BANCO DO BRASIL SA</v>
          </cell>
          <cell r="AC132" t="str">
            <v>RJ</v>
          </cell>
          <cell r="AD132" t="str">
            <v>Rio de Janeiro</v>
          </cell>
          <cell r="AE132" t="str">
            <v>PO REF. TARIFAS E TRANSFERÊNCIAS - BB Baseado em Pedidos de compra 13017.</v>
          </cell>
          <cell r="AF132">
            <v>18444.87</v>
          </cell>
        </row>
        <row r="133">
          <cell r="W133" t="str">
            <v>00.000.000/4906-95</v>
          </cell>
          <cell r="X133" t="str">
            <v>BANCO DO BRASIL SA</v>
          </cell>
          <cell r="AC133" t="str">
            <v>RJ</v>
          </cell>
          <cell r="AD133" t="str">
            <v>Rio de Janeiro</v>
          </cell>
          <cell r="AE133" t="str">
            <v>PO REF. TARIFAS E TRANSFERÊNCIAS - BB Baseado em Pedidos de compra 13017.</v>
          </cell>
          <cell r="AF133">
            <v>2423.91</v>
          </cell>
        </row>
        <row r="134">
          <cell r="W134" t="str">
            <v>00.000.000/4906-95</v>
          </cell>
          <cell r="X134" t="str">
            <v>BANCO DO BRASIL SA</v>
          </cell>
          <cell r="AC134" t="str">
            <v>RJ</v>
          </cell>
          <cell r="AD134" t="str">
            <v>Rio de Janeiro</v>
          </cell>
          <cell r="AE134" t="str">
            <v>PO REF. TARIFAS E TRANSFERÊNCIAS - BB Baseado em Pedidos de compra 13017.</v>
          </cell>
          <cell r="AF134">
            <v>623.4</v>
          </cell>
        </row>
        <row r="135">
          <cell r="X135" t="str">
            <v>KLEBER CANDIDO DE SOUZA</v>
          </cell>
          <cell r="Y135" t="str">
            <v>Banco Santander (Brasil) S. A.</v>
          </cell>
          <cell r="Z135">
            <v>33</v>
          </cell>
          <cell r="AA135">
            <v>3966</v>
          </cell>
          <cell r="AB135">
            <v>1075245</v>
          </cell>
          <cell r="AC135" t="str">
            <v>SP</v>
          </cell>
          <cell r="AD135" t="str">
            <v>Ribeirão Preto</v>
          </cell>
          <cell r="AE135" t="str">
            <v>PO REF. AO PLANO DE DESPESA 1414 -  SV021/DNRP/2025 Baseado em Pedidos de compra 11566.</v>
          </cell>
          <cell r="AF135">
            <v>517.5</v>
          </cell>
        </row>
        <row r="136">
          <cell r="X136" t="str">
            <v>ELIANE MELO MARIN</v>
          </cell>
          <cell r="Y136" t="str">
            <v>Itaú Unibanco  S.A.</v>
          </cell>
          <cell r="Z136">
            <v>341</v>
          </cell>
          <cell r="AA136">
            <v>8588</v>
          </cell>
          <cell r="AB136">
            <v>5020</v>
          </cell>
          <cell r="AC136" t="str">
            <v>RJ</v>
          </cell>
          <cell r="AD136" t="str">
            <v>Rio de Janeiro</v>
          </cell>
          <cell r="AE136" t="str">
            <v>PO REF. AO PLANO DE DESPESA 1591 -  SV202/AC/2025 Baseado em Pedidos de compra 11573.</v>
          </cell>
          <cell r="AF136">
            <v>1897.5</v>
          </cell>
        </row>
        <row r="137">
          <cell r="X137" t="str">
            <v>CESAR GOMES</v>
          </cell>
          <cell r="Y137" t="str">
            <v>Banco do Brasil S.A.</v>
          </cell>
          <cell r="Z137">
            <v>1</v>
          </cell>
          <cell r="AA137">
            <v>621</v>
          </cell>
          <cell r="AB137">
            <v>13036</v>
          </cell>
          <cell r="AC137" t="str">
            <v>BA</v>
          </cell>
          <cell r="AD137" t="str">
            <v>Paulo Afonso</v>
          </cell>
          <cell r="AE137" t="str">
            <v>PO REF. AO PLANO DE DESPESA 1601 - SV 003/DNUF/2025 Baseado em Pedidos de compra 11575.</v>
          </cell>
          <cell r="AF137">
            <v>862.5</v>
          </cell>
        </row>
        <row r="138">
          <cell r="W138" t="str">
            <v>33.050.196/0001-88</v>
          </cell>
          <cell r="X138" t="str">
            <v>COMPANHIA PAULISTA DE FORCA E LUZ</v>
          </cell>
          <cell r="AC138" t="str">
            <v>SP</v>
          </cell>
          <cell r="AD138" t="str">
            <v>Campinas</v>
          </cell>
          <cell r="AE138" t="str">
            <v>PO REF. NFCEE 6575076 - CPFL ENERGIA Baseado em Pedidos de compra 12313.</v>
          </cell>
          <cell r="AF138">
            <v>99.34</v>
          </cell>
        </row>
        <row r="139">
          <cell r="X139" t="str">
            <v>PEDRO YUKIO SATO</v>
          </cell>
          <cell r="Y139" t="str">
            <v>Itaú Unibanco  S.A.</v>
          </cell>
          <cell r="Z139">
            <v>341</v>
          </cell>
          <cell r="AA139">
            <v>41</v>
          </cell>
          <cell r="AB139">
            <v>48000</v>
          </cell>
          <cell r="AC139" t="str">
            <v>SP</v>
          </cell>
          <cell r="AD139" t="str">
            <v>Campinas</v>
          </cell>
          <cell r="AE139" t="str">
            <v>PO REF. SOLICITADAÇÃO VIAGEM - DIARIAS - PLANO 2697 - Vigência: 07/12/2025 - 12/12/2025 Baseado em Pedidos de compra 12316.</v>
          </cell>
          <cell r="AF139">
            <v>1710.5</v>
          </cell>
        </row>
        <row r="140">
          <cell r="X140" t="str">
            <v>ROCICLEY RODRIGUES DE SOUZA</v>
          </cell>
          <cell r="Y140" t="str">
            <v>Caixa Econômica Federal</v>
          </cell>
          <cell r="Z140">
            <v>104</v>
          </cell>
          <cell r="AA140">
            <v>296</v>
          </cell>
          <cell r="AB140">
            <v>630055</v>
          </cell>
          <cell r="AC140" t="str">
            <v>SP</v>
          </cell>
          <cell r="AD140" t="str">
            <v>Campinas</v>
          </cell>
          <cell r="AE140" t="str">
            <v>PO REF. SOLICITAÇÃO VIAGEM - PLANO 2700 - Vigência: 07/12/2025 - 12/12/2025 Baseado em Pedidos de compra 12317.</v>
          </cell>
          <cell r="AF140">
            <v>1710.5</v>
          </cell>
        </row>
        <row r="141">
          <cell r="X141" t="str">
            <v>RODRIGO SCHAFER</v>
          </cell>
          <cell r="Y141" t="str">
            <v>Itaú Unibanco  S.A.</v>
          </cell>
          <cell r="Z141">
            <v>341</v>
          </cell>
          <cell r="AA141">
            <v>3814</v>
          </cell>
          <cell r="AB141">
            <v>10078</v>
          </cell>
          <cell r="AC141" t="str">
            <v>SP</v>
          </cell>
          <cell r="AD141" t="str">
            <v>Campinas</v>
          </cell>
          <cell r="AE141" t="str">
            <v>PO REF. SOLICITAÇÃO VIAGEM - DIARIAS - PLANO 2696 -Vigência: 07/12/2025 - 12/12/2025 Baseado em Pedidos de compra 12320.</v>
          </cell>
          <cell r="AF141">
            <v>1710.5</v>
          </cell>
        </row>
        <row r="142">
          <cell r="X142" t="str">
            <v>MARCIO NORIO UEDA</v>
          </cell>
          <cell r="Y142" t="str">
            <v>Banco do Brasil S.A.</v>
          </cell>
          <cell r="Z142">
            <v>1</v>
          </cell>
          <cell r="AA142">
            <v>929</v>
          </cell>
          <cell r="AB142">
            <v>125632</v>
          </cell>
          <cell r="AC142" t="str">
            <v>SP</v>
          </cell>
          <cell r="AD142" t="str">
            <v>Campinas</v>
          </cell>
          <cell r="AE142" t="str">
            <v>PO REF. SOLICITAÇÃO VIAGEM -  PLANO 2698 - Vigência: 07/12/2025 - 12/12/2025 Baseado em Pedidos de compra 12323.</v>
          </cell>
          <cell r="AF142">
            <v>1710.5</v>
          </cell>
        </row>
        <row r="143">
          <cell r="W143" t="str">
            <v>92.802.784/0001-90</v>
          </cell>
          <cell r="X143" t="str">
            <v>COMPANHIA RIOGRANDENSE DE SANEAMENTO - CORSAN</v>
          </cell>
          <cell r="AC143" t="str">
            <v>RS</v>
          </cell>
          <cell r="AD143" t="str">
            <v>Porto Alegre</v>
          </cell>
          <cell r="AE143" t="str">
            <v>PO REF FATURA 170459645  - CORSAN Baseado em Pedidos de compra 12439.</v>
          </cell>
          <cell r="AF143">
            <v>139.68</v>
          </cell>
        </row>
        <row r="144">
          <cell r="W144" t="str">
            <v>00.394.429/0106-88</v>
          </cell>
          <cell r="X144" t="str">
            <v>COMANDO DA AERONAUTICA</v>
          </cell>
          <cell r="Y144" t="str">
            <v>Banco Bradesco S.A.</v>
          </cell>
          <cell r="Z144">
            <v>237</v>
          </cell>
          <cell r="AA144">
            <v>3060</v>
          </cell>
          <cell r="AB144">
            <v>486329</v>
          </cell>
          <cell r="AC144" t="str">
            <v>SP</v>
          </cell>
          <cell r="AD144" t="str">
            <v>São Paulo</v>
          </cell>
          <cell r="AE144" t="str">
            <v>PO REF. GRU 47681802649 Baseado em Pedidos de compra 12440.</v>
          </cell>
          <cell r="AF144">
            <v>350</v>
          </cell>
        </row>
        <row r="145">
          <cell r="W145" t="str">
            <v>00.394.429/0106-88</v>
          </cell>
          <cell r="X145" t="str">
            <v>COMANDO DA AERONAUTICA</v>
          </cell>
          <cell r="Y145" t="str">
            <v>Banco Bradesco S.A.</v>
          </cell>
          <cell r="Z145">
            <v>237</v>
          </cell>
          <cell r="AA145">
            <v>3060</v>
          </cell>
          <cell r="AB145">
            <v>486329</v>
          </cell>
          <cell r="AC145" t="str">
            <v>SP</v>
          </cell>
          <cell r="AD145" t="str">
            <v>São Paulo</v>
          </cell>
          <cell r="AE145" t="str">
            <v>PO REF. GRU 75546922672  - INSP DE SAUDE - HASP Baseado em Pedidos de compra 12462.</v>
          </cell>
          <cell r="AF145">
            <v>350</v>
          </cell>
        </row>
        <row r="146">
          <cell r="W146" t="str">
            <v>00.394.429/0106-88</v>
          </cell>
          <cell r="X146" t="str">
            <v>COMANDO DA AERONAUTICA</v>
          </cell>
          <cell r="Y146" t="str">
            <v>Banco Bradesco S.A.</v>
          </cell>
          <cell r="Z146">
            <v>237</v>
          </cell>
          <cell r="AA146">
            <v>3060</v>
          </cell>
          <cell r="AB146">
            <v>486329</v>
          </cell>
          <cell r="AC146" t="str">
            <v>SP</v>
          </cell>
          <cell r="AD146" t="str">
            <v>São Paulo</v>
          </cell>
          <cell r="AE146" t="str">
            <v>PO REF. GRU 55903444504  - GRUPAMENTO DE APOIO DE SÃO PAULO - HASP Baseado em Pedidos de compra 12463.</v>
          </cell>
          <cell r="AF146">
            <v>350</v>
          </cell>
        </row>
        <row r="147">
          <cell r="X147" t="str">
            <v>FABIANA LINO DE OLIVEIRA GOMES</v>
          </cell>
          <cell r="Y147" t="str">
            <v>Banco Bradesco S.A.</v>
          </cell>
          <cell r="Z147">
            <v>237</v>
          </cell>
          <cell r="AA147">
            <v>244</v>
          </cell>
          <cell r="AB147">
            <v>220165</v>
          </cell>
          <cell r="AC147" t="str">
            <v>GO</v>
          </cell>
          <cell r="AD147" t="str">
            <v>Goiânia</v>
          </cell>
          <cell r="AE147" t="str">
            <v>PO REF. SOLICITAÇÃO VIAGEM - DIARIAS - PLANO 2716 - Vigência: 08/12/2025 - 09/12/2025 Baseado em Pedidos de compra 12464.</v>
          </cell>
          <cell r="AF147">
            <v>517.5</v>
          </cell>
        </row>
        <row r="148">
          <cell r="W148" t="str">
            <v>02.772.704/0001-08</v>
          </cell>
          <cell r="X148" t="str">
            <v>FUNDO DE FISCALIZACAO DAS TELECOMUNICACOES</v>
          </cell>
          <cell r="Y148" t="str">
            <v>Banco do Brasil S.A.</v>
          </cell>
          <cell r="Z148">
            <v>1</v>
          </cell>
          <cell r="AA148">
            <v>1607</v>
          </cell>
          <cell r="AB148">
            <v>333218</v>
          </cell>
          <cell r="AC148" t="str">
            <v>DF</v>
          </cell>
          <cell r="AD148" t="str">
            <v>Brasília</v>
          </cell>
          <cell r="AE148" t="str">
            <v>PO REF. RECIBO 910159993 - ANATEL Baseado em Pedidos de compra 12480.</v>
          </cell>
          <cell r="AF148">
            <v>1608.96</v>
          </cell>
        </row>
        <row r="149">
          <cell r="X149" t="str">
            <v>HUMBERTO MANOEL ALVES AFONSO</v>
          </cell>
          <cell r="Y149" t="str">
            <v>Banco do Brasil S.A.</v>
          </cell>
          <cell r="Z149">
            <v>1</v>
          </cell>
          <cell r="AA149">
            <v>8612</v>
          </cell>
          <cell r="AB149">
            <v>1704</v>
          </cell>
          <cell r="AC149" t="str">
            <v>RJ</v>
          </cell>
          <cell r="AD149" t="str">
            <v>Rio de Janeiro</v>
          </cell>
          <cell r="AE149" t="str">
            <v>PO REF. REEMBOLSO COMPLEMENTAR RCV195/AC/2025 - HUMBERTO MANOEL Baseado em Pedidos de compra 12495.</v>
          </cell>
          <cell r="AF149">
            <v>8.07</v>
          </cell>
        </row>
        <row r="150">
          <cell r="W150" t="str">
            <v>19.907.785/0001-09</v>
          </cell>
          <cell r="X150" t="str">
            <v>FIRMIANO SEGURANCA PATRIMONIAL LTDA</v>
          </cell>
          <cell r="Y150" t="str">
            <v>Itaú Unibanco  S.A.</v>
          </cell>
          <cell r="Z150">
            <v>341</v>
          </cell>
          <cell r="AA150">
            <v>8492</v>
          </cell>
          <cell r="AB150">
            <v>40702</v>
          </cell>
          <cell r="AC150" t="str">
            <v>RJ</v>
          </cell>
          <cell r="AD150" t="str">
            <v>Nova Iguaçu</v>
          </cell>
          <cell r="AE150" t="str">
            <v>PO REF. NFSE 51469 - FIRMIANO SEGURANCA Baseado em Pedidos de compra 12497.</v>
          </cell>
          <cell r="AF150">
            <v>53524.6</v>
          </cell>
        </row>
        <row r="151">
          <cell r="X151" t="str">
            <v>ISS PREF DE RIO DE JANEIRO</v>
          </cell>
          <cell r="Y151" t="str">
            <v>Banco Bradesco S.A.</v>
          </cell>
          <cell r="Z151">
            <v>237</v>
          </cell>
          <cell r="AA151">
            <v>3060</v>
          </cell>
          <cell r="AB151">
            <v>48632</v>
          </cell>
          <cell r="AC151" t="str">
            <v>RJ</v>
          </cell>
          <cell r="AD151" t="str">
            <v>Rio de Janeiro</v>
          </cell>
          <cell r="AE151" t="str">
            <v>PO REF. ISS SOBRE SERVIÇOS TOMADOS - 16104690 - OUTUBRO/2025 Baseado em Pedidos de compra 12505.</v>
          </cell>
          <cell r="AF151">
            <v>2219.8000000000002</v>
          </cell>
        </row>
        <row r="152">
          <cell r="X152" t="str">
            <v>CIBELE BURATO MENDES</v>
          </cell>
          <cell r="Y152" t="str">
            <v>Banco do Brasil S.A.</v>
          </cell>
          <cell r="Z152">
            <v>1</v>
          </cell>
          <cell r="AA152" t="str">
            <v>3553-X</v>
          </cell>
          <cell r="AB152" t="str">
            <v>205079-X</v>
          </cell>
          <cell r="AC152" t="str">
            <v>SP</v>
          </cell>
          <cell r="AD152" t="str">
            <v>Campinas</v>
          </cell>
          <cell r="AE152" t="str">
            <v>PO REF. REEMBOLSO  SOLICITAÇÃO VIAGEM - PLANO 1338 - Vigência: 13/10/2025 - 13/10/2025 Baseado em Pedidos de compra 12507.</v>
          </cell>
          <cell r="AF152">
            <v>128.21</v>
          </cell>
        </row>
        <row r="153">
          <cell r="X153" t="str">
            <v>VANESSA DA FONSECA</v>
          </cell>
          <cell r="Y153" t="str">
            <v>Banco do Brasil S.A.</v>
          </cell>
          <cell r="Z153">
            <v>1</v>
          </cell>
          <cell r="AA153">
            <v>4728</v>
          </cell>
          <cell r="AB153">
            <v>21111</v>
          </cell>
          <cell r="AC153" t="str">
            <v>SP</v>
          </cell>
          <cell r="AD153" t="str">
            <v>Campinas</v>
          </cell>
          <cell r="AE153" t="str">
            <v>PO REF. REEMBOLSO SOLICITAÇÃO - PLANO 1497 - Vigência: 23/10/2025 - 23/10/2025 Baseado em Pedidos de compra 12510.</v>
          </cell>
          <cell r="AF153">
            <v>111.2</v>
          </cell>
        </row>
        <row r="154">
          <cell r="X154" t="str">
            <v>ISS PREF DE RIO DE JANEIRO</v>
          </cell>
          <cell r="Y154" t="str">
            <v>Banco Bradesco S.A.</v>
          </cell>
          <cell r="Z154">
            <v>237</v>
          </cell>
          <cell r="AA154">
            <v>3060</v>
          </cell>
          <cell r="AB154">
            <v>48632</v>
          </cell>
          <cell r="AC154" t="str">
            <v>RJ</v>
          </cell>
          <cell r="AD154" t="str">
            <v>Rio de Janeiro</v>
          </cell>
          <cell r="AE154" t="str">
            <v>PO REF. ISS - SOBRE SERVIÇOS TOMADOS - 16104664 - OUTUBRO/2024 Baseado em Pedidos de compra 12526.</v>
          </cell>
          <cell r="AF154">
            <v>4966.16</v>
          </cell>
        </row>
        <row r="155">
          <cell r="W155" t="str">
            <v>17.133.103/0001-22</v>
          </cell>
          <cell r="X155" t="str">
            <v>SUPORTE RECRUTAMENTO SELECAO E SERVICOS LIMITADA</v>
          </cell>
          <cell r="Y155" t="str">
            <v>Itaú Unibanco  S.A.</v>
          </cell>
          <cell r="Z155">
            <v>341</v>
          </cell>
          <cell r="AA155">
            <v>8560</v>
          </cell>
          <cell r="AB155">
            <v>18992</v>
          </cell>
          <cell r="AC155" t="str">
            <v>SC</v>
          </cell>
          <cell r="AD155" t="str">
            <v>Florianópolis</v>
          </cell>
          <cell r="AE155" t="str">
            <v>PO REF. NFSE 1008 - SUPORTE RECRUTAMENTO Baseado em Pedidos de compra 12482.</v>
          </cell>
          <cell r="AF155">
            <v>24386.99</v>
          </cell>
        </row>
        <row r="156">
          <cell r="W156" t="str">
            <v>40.999.670/0001-88</v>
          </cell>
          <cell r="X156" t="str">
            <v>PAULO RICARDO FERREIRA DE SOUSA</v>
          </cell>
          <cell r="Y156" t="str">
            <v>Cora SCD S.A.</v>
          </cell>
          <cell r="Z156">
            <v>403</v>
          </cell>
          <cell r="AA156">
            <v>1</v>
          </cell>
          <cell r="AB156">
            <v>2131933</v>
          </cell>
          <cell r="AC156" t="str">
            <v>TO</v>
          </cell>
          <cell r="AD156" t="str">
            <v>Palmas</v>
          </cell>
          <cell r="AE156" t="str">
            <v>Pedido de Compra Integrado NIMBI Baseado em Pedidos de compra 10860. PO REF. NFSE 250 - PAULO RICARDO FERREIRA DE SOUSA</v>
          </cell>
          <cell r="AF156">
            <v>990</v>
          </cell>
        </row>
        <row r="157">
          <cell r="W157" t="str">
            <v>10.356.736/0001-50</v>
          </cell>
          <cell r="X157" t="str">
            <v>L.L.C.C. INDUSTRIA E COMERCIO DE TECIDOS E CONFECCOES LTDA</v>
          </cell>
          <cell r="Y157" t="str">
            <v>BANCOOB</v>
          </cell>
          <cell r="Z157">
            <v>756</v>
          </cell>
          <cell r="AA157">
            <v>4374</v>
          </cell>
          <cell r="AB157">
            <v>1100</v>
          </cell>
          <cell r="AC157" t="str">
            <v>PR</v>
          </cell>
          <cell r="AD157" t="str">
            <v>Apucarana</v>
          </cell>
          <cell r="AE157" t="str">
            <v>Pedido de Compra Integrado NIMBI Baseado em Pedidos de compra 9455. REF. DANFE 35472 - L L C C IND. E COM. DE TECIDOS E CONF. LTDA</v>
          </cell>
          <cell r="AF157">
            <v>1363.89</v>
          </cell>
        </row>
        <row r="158">
          <cell r="X158" t="str">
            <v>ARLISON DIAS DA SILVA</v>
          </cell>
          <cell r="Y158" t="str">
            <v>Banco do Brasil S.A.</v>
          </cell>
          <cell r="Z158">
            <v>1</v>
          </cell>
          <cell r="AA158">
            <v>554</v>
          </cell>
          <cell r="AB158">
            <v>83287</v>
          </cell>
          <cell r="AC158" t="str">
            <v>MA</v>
          </cell>
          <cell r="AD158" t="str">
            <v>Imperatriz</v>
          </cell>
          <cell r="AE158" t="str">
            <v>PO REF. REEMBOLSO TRANSPORTE - 102025_1871610 - ARLISON DIAS DA SILVA Baseado em Pedidos de compra 12535.</v>
          </cell>
          <cell r="AF158">
            <v>800</v>
          </cell>
        </row>
        <row r="159">
          <cell r="X159" t="str">
            <v>PAULO RIBEIRO DE ALBUQUERQUE UCHOA</v>
          </cell>
          <cell r="Y159" t="str">
            <v>Itaú Unibanco  S.A.</v>
          </cell>
          <cell r="Z159">
            <v>341</v>
          </cell>
          <cell r="AA159">
            <v>5785</v>
          </cell>
          <cell r="AB159">
            <v>5234</v>
          </cell>
          <cell r="AC159" t="str">
            <v>SP</v>
          </cell>
          <cell r="AD159" t="str">
            <v>Campinas</v>
          </cell>
          <cell r="AE159" t="str">
            <v>PO REF. REEMBOLSO VIAGEM - PLANO 1547 - Vigência: 03/11/2025 - 03/11/2025 Baseado em Pedidos de compra 12616.</v>
          </cell>
          <cell r="AF159">
            <v>124.93</v>
          </cell>
        </row>
        <row r="160">
          <cell r="X160" t="str">
            <v>FABIANO SANTOS DA SILVA</v>
          </cell>
          <cell r="Y160" t="str">
            <v>Caixa Econômica Federal</v>
          </cell>
          <cell r="Z160">
            <v>104</v>
          </cell>
          <cell r="AA160">
            <v>3548</v>
          </cell>
          <cell r="AB160">
            <v>23288</v>
          </cell>
          <cell r="AC160" t="str">
            <v>PE</v>
          </cell>
          <cell r="AD160" t="str">
            <v>Petrolina</v>
          </cell>
          <cell r="AE160" t="str">
            <v>PO REF. SOLICITAÇÃO VIAGEM - PLANO 2691 - Vigência: 08/12/2025 - 10/12/2025 Baseado em Pedidos de compra 12618.</v>
          </cell>
          <cell r="AF160">
            <v>862.5</v>
          </cell>
        </row>
        <row r="161">
          <cell r="X161" t="str">
            <v>NATALIA DE FIGUEIREDO BISERRA</v>
          </cell>
          <cell r="Y161" t="str">
            <v>Banco do Brasil S.A.</v>
          </cell>
          <cell r="Z161">
            <v>1</v>
          </cell>
          <cell r="AA161">
            <v>1509</v>
          </cell>
          <cell r="AB161">
            <v>22263</v>
          </cell>
          <cell r="AC161" t="str">
            <v>PB</v>
          </cell>
          <cell r="AD161" t="str">
            <v>Campina Grande</v>
          </cell>
          <cell r="AE161" t="str">
            <v>PO REF. SOLICITAÇÃO VIAGEM - DIARIAS - PLANO 2701 - Vigência: 07/12/2025 - 12/12/2025 Baseado em Pedidos de compra 12619.</v>
          </cell>
          <cell r="AF161">
            <v>1897.5</v>
          </cell>
        </row>
        <row r="162">
          <cell r="X162" t="str">
            <v>SAIMAM LUCENA</v>
          </cell>
          <cell r="Y162" t="str">
            <v>PICPAY</v>
          </cell>
          <cell r="Z162">
            <v>380</v>
          </cell>
          <cell r="AA162">
            <v>1</v>
          </cell>
          <cell r="AB162">
            <v>56815340</v>
          </cell>
          <cell r="AC162" t="str">
            <v>SC</v>
          </cell>
          <cell r="AD162" t="str">
            <v>Navegantes</v>
          </cell>
          <cell r="AE162" t="str">
            <v>PO REF. SOLICITAÇÃO VIAGEM - DIARIAS - PLANO 2707 - Vigência: 08/12/2025 - 09/12/2025 Baseado em Pedidos de compra 12622.</v>
          </cell>
          <cell r="AF162">
            <v>517.5</v>
          </cell>
        </row>
        <row r="163">
          <cell r="W163" t="str">
            <v>28.871.366/0001-55</v>
          </cell>
          <cell r="X163" t="str">
            <v>KIARGOS SERVICOS E FACILITY LTDA</v>
          </cell>
          <cell r="Y163" t="str">
            <v>Banco do Brasil S.A.</v>
          </cell>
          <cell r="Z163">
            <v>1</v>
          </cell>
          <cell r="AA163">
            <v>576</v>
          </cell>
          <cell r="AB163">
            <v>131661</v>
          </cell>
          <cell r="AC163" t="str">
            <v>RJ</v>
          </cell>
          <cell r="AD163" t="str">
            <v>Rio de Janeiro</v>
          </cell>
          <cell r="AE163" t="str">
            <v>PO REF. NFSE 8025 - KIARGOS SERVIÇOS E FACILITY LTDA Baseado em Pedidos de compra 12436.</v>
          </cell>
          <cell r="AF163">
            <v>13349.57</v>
          </cell>
        </row>
        <row r="164">
          <cell r="W164" t="str">
            <v>96.163.977/0001-07</v>
          </cell>
          <cell r="X164" t="str">
            <v>TCM TARSIS COMERCIAL DE MERCADORIAS E SERVICOS LTDA</v>
          </cell>
          <cell r="Y164" t="str">
            <v>Banco do Brasil S.A.</v>
          </cell>
          <cell r="Z164">
            <v>1</v>
          </cell>
          <cell r="AA164">
            <v>6589</v>
          </cell>
          <cell r="AB164">
            <v>100687</v>
          </cell>
          <cell r="AC164" t="str">
            <v>SP</v>
          </cell>
          <cell r="AD164" t="str">
            <v>São Paulo</v>
          </cell>
          <cell r="AE164" t="str">
            <v>Pedido de Compra Integrado NIMBI Baseado em Pedidos de compra 10840. REF. DANFE 3008 - TCM TARSIS</v>
          </cell>
          <cell r="AF164">
            <v>2937</v>
          </cell>
        </row>
        <row r="165">
          <cell r="W165" t="str">
            <v>54.034.223/0001-07</v>
          </cell>
          <cell r="X165" t="str">
            <v>V L CAKES COMERCIO E SERVICOS DE ALIMENTOS LTDA</v>
          </cell>
          <cell r="Y165" t="str">
            <v>Banco Nu Pagamentos</v>
          </cell>
          <cell r="Z165">
            <v>260</v>
          </cell>
          <cell r="AA165">
            <v>1</v>
          </cell>
          <cell r="AB165">
            <v>727141443</v>
          </cell>
          <cell r="AC165" t="str">
            <v>PB</v>
          </cell>
          <cell r="AD165" t="str">
            <v>Bayeux</v>
          </cell>
          <cell r="AE165" t="str">
            <v>Pedido de Compra Integrado NIMBI Baseado em Pedidos de compra 12108. PO REF. DANFE 91 - V L CAKES COMERCIO</v>
          </cell>
          <cell r="AF165">
            <v>479</v>
          </cell>
        </row>
        <row r="166">
          <cell r="W166" t="str">
            <v>60.256.582/0001-01</v>
          </cell>
          <cell r="X166" t="str">
            <v>CAPRA MATERIAIS ELETRICOS LTDA</v>
          </cell>
          <cell r="Y166" t="str">
            <v>Banco Santander (Brasil) S. A.</v>
          </cell>
          <cell r="Z166">
            <v>33</v>
          </cell>
          <cell r="AA166">
            <v>3618</v>
          </cell>
          <cell r="AB166">
            <v>13007194</v>
          </cell>
          <cell r="AC166" t="str">
            <v>SP</v>
          </cell>
          <cell r="AD166" t="str">
            <v>Jacareí</v>
          </cell>
          <cell r="AE166" t="str">
            <v>Pedido de Compra Integrado NIMBI Baseado em Pedidos de compra 10465. REF. DANFE 59 - CAPRA MATERIAIS</v>
          </cell>
          <cell r="AF166">
            <v>3500</v>
          </cell>
        </row>
        <row r="167">
          <cell r="W167" t="str">
            <v>71.449.201/0001-19</v>
          </cell>
          <cell r="X167" t="str">
            <v>CORDEIRO MAQUINAS E FERRAMENTAS LTDA</v>
          </cell>
          <cell r="Y167" t="str">
            <v>Itaú Unibanco  S.A.</v>
          </cell>
          <cell r="Z167">
            <v>341</v>
          </cell>
          <cell r="AA167">
            <v>8513</v>
          </cell>
          <cell r="AB167">
            <v>30047</v>
          </cell>
          <cell r="AC167" t="str">
            <v>SP</v>
          </cell>
          <cell r="AD167" t="str">
            <v>Sorocaba</v>
          </cell>
          <cell r="AE167" t="str">
            <v>Pedido de Compra Integrado NIMBI Baseado em Pedidos de compra 11706. REF. DANFE 1319307 - CORDEIRO MAQUINAS</v>
          </cell>
          <cell r="AF167">
            <v>427.8</v>
          </cell>
        </row>
        <row r="168">
          <cell r="W168" t="str">
            <v>59.495.495/0001-10</v>
          </cell>
          <cell r="X168" t="str">
            <v>SOLUTION T&amp;D COMERCIO E REPRESENTACOES LTDA</v>
          </cell>
          <cell r="Y168" t="str">
            <v>Cloudwalk Instituição de Pagamento</v>
          </cell>
          <cell r="Z168">
            <v>542</v>
          </cell>
          <cell r="AA168">
            <v>1</v>
          </cell>
          <cell r="AB168">
            <v>17937061</v>
          </cell>
          <cell r="AC168" t="str">
            <v>SP</v>
          </cell>
          <cell r="AD168" t="str">
            <v>Guarulhos</v>
          </cell>
          <cell r="AE168" t="str">
            <v>Pedido de Compra Integrado NIMBI Baseado em Pedidos de compra 11529. REF DANFE 64 - SOLUTION TED</v>
          </cell>
          <cell r="AF168">
            <v>725</v>
          </cell>
        </row>
        <row r="169">
          <cell r="X169" t="str">
            <v>TAHAN NATHAN VIANA ALVARENGA</v>
          </cell>
          <cell r="Y169" t="str">
            <v>Banco Bradesco S.A.</v>
          </cell>
          <cell r="Z169">
            <v>237</v>
          </cell>
          <cell r="AA169">
            <v>2218</v>
          </cell>
          <cell r="AB169">
            <v>595989</v>
          </cell>
          <cell r="AC169" t="str">
            <v>MA</v>
          </cell>
          <cell r="AD169" t="str">
            <v>Imperatriz</v>
          </cell>
          <cell r="AE169" t="str">
            <v>PO REF. REEMBOLSO TRANSPORTE ALTERNATIVO - 102025_1871708 - TAHAN NATHAN Baseado em Pedidos de compra 12642.</v>
          </cell>
          <cell r="AF169">
            <v>1600</v>
          </cell>
        </row>
        <row r="170">
          <cell r="X170" t="str">
            <v>ELVIS LOIOLA SENA</v>
          </cell>
          <cell r="Y170" t="str">
            <v>Banco Nu Pagamentos</v>
          </cell>
          <cell r="Z170">
            <v>260</v>
          </cell>
          <cell r="AA170">
            <v>1</v>
          </cell>
          <cell r="AB170">
            <v>99142676</v>
          </cell>
          <cell r="AC170" t="str">
            <v>MA</v>
          </cell>
          <cell r="AD170" t="str">
            <v>Imperatriz</v>
          </cell>
          <cell r="AE170" t="str">
            <v>PO REF. REEMBOLSO TRANSPORTE ALTERNATIVO  - 102025_186351 - ELVIS LOIOLA SENA Baseado em Pedidos de compra 12643.</v>
          </cell>
          <cell r="AF170">
            <v>1800</v>
          </cell>
        </row>
        <row r="171">
          <cell r="W171" t="str">
            <v>18.300.369/0001-85</v>
          </cell>
          <cell r="X171" t="str">
            <v>DCA MANUTENCAO DE ELEVADORES LTDA</v>
          </cell>
          <cell r="Y171" t="str">
            <v>Banco do Brasil S.A.</v>
          </cell>
          <cell r="Z171">
            <v>1</v>
          </cell>
          <cell r="AA171">
            <v>3857</v>
          </cell>
          <cell r="AB171">
            <v>18300</v>
          </cell>
          <cell r="AC171" t="str">
            <v>MG</v>
          </cell>
          <cell r="AD171" t="str">
            <v>Belo Horizonte</v>
          </cell>
          <cell r="AE171" t="str">
            <v>PO REF. NFSE 67 - DCA MANUTENCAO DE ELEVADORES LTDA Baseado em Pedidos de compra 12644.</v>
          </cell>
          <cell r="AF171">
            <v>327</v>
          </cell>
        </row>
        <row r="172">
          <cell r="X172" t="str">
            <v>ISS PREF DE RIO DE JANEIRO</v>
          </cell>
          <cell r="Y172" t="str">
            <v>Banco Bradesco S.A.</v>
          </cell>
          <cell r="Z172">
            <v>237</v>
          </cell>
          <cell r="AA172">
            <v>3060</v>
          </cell>
          <cell r="AB172">
            <v>48632</v>
          </cell>
          <cell r="AC172" t="str">
            <v>RJ</v>
          </cell>
          <cell r="AD172" t="str">
            <v>Rio de Janeiro</v>
          </cell>
          <cell r="AE172" t="str">
            <v>PO REF. GUIA ISS SOBRE SERVIÇOS TOMADOS - 16104306 - OUTUBRO/2025 Baseado em Pedidos de compra 12646.</v>
          </cell>
          <cell r="AF172">
            <v>1095</v>
          </cell>
        </row>
        <row r="173">
          <cell r="X173" t="str">
            <v>ISS PREF DE RIO DE JANEIRO</v>
          </cell>
          <cell r="Y173" t="str">
            <v>Banco Bradesco S.A.</v>
          </cell>
          <cell r="Z173">
            <v>237</v>
          </cell>
          <cell r="AA173">
            <v>3060</v>
          </cell>
          <cell r="AB173">
            <v>48632</v>
          </cell>
          <cell r="AC173" t="str">
            <v>RJ</v>
          </cell>
          <cell r="AD173" t="str">
            <v>Rio de Janeiro</v>
          </cell>
          <cell r="AE173" t="str">
            <v>PO REF. GUIA ISS SOBRE SERVIÇOS TOMADOS - 16104326 - OUTUBRO/2025 Baseado em Pedidos de compra 12648.</v>
          </cell>
          <cell r="AF173">
            <v>264.14999999999998</v>
          </cell>
        </row>
        <row r="174">
          <cell r="X174" t="str">
            <v>ALEXANDRE EDUARDO DA SILVA</v>
          </cell>
          <cell r="Y174" t="str">
            <v>Itaú Unibanco  S.A.</v>
          </cell>
          <cell r="Z174">
            <v>341</v>
          </cell>
          <cell r="AA174">
            <v>6924</v>
          </cell>
          <cell r="AB174">
            <v>8793</v>
          </cell>
          <cell r="AC174" t="str">
            <v>SP</v>
          </cell>
          <cell r="AD174" t="str">
            <v>Campinas</v>
          </cell>
          <cell r="AE174" t="str">
            <v>PO REF. REEMBOLSO PEDAGIO - PLANO 1516 - Vigência: 15/10/2025 - 16/10/2025 Baseado em Pedidos de compra 12651.</v>
          </cell>
          <cell r="AF174">
            <v>163.69999999999999</v>
          </cell>
        </row>
        <row r="175">
          <cell r="X175" t="str">
            <v>JEANCARLO MACEDO</v>
          </cell>
          <cell r="Y175" t="str">
            <v>Itaú Unibanco  S.A.</v>
          </cell>
          <cell r="Z175">
            <v>341</v>
          </cell>
          <cell r="AA175">
            <v>9079</v>
          </cell>
          <cell r="AB175">
            <v>8379</v>
          </cell>
          <cell r="AC175" t="str">
            <v>SP</v>
          </cell>
          <cell r="AD175" t="str">
            <v>Campinas</v>
          </cell>
          <cell r="AE175" t="str">
            <v>PO REF. REEMBOLSO VIAGEM - PLANO 1255 - Vigência: 23/09/2025 - 26/09/2025 Baseado em Pedidos de compra 12652.</v>
          </cell>
          <cell r="AF175">
            <v>176.84</v>
          </cell>
        </row>
        <row r="176">
          <cell r="X176" t="str">
            <v>JEANCARLO MACEDO</v>
          </cell>
          <cell r="Y176" t="str">
            <v>Itaú Unibanco  S.A.</v>
          </cell>
          <cell r="Z176">
            <v>341</v>
          </cell>
          <cell r="AA176">
            <v>9079</v>
          </cell>
          <cell r="AB176">
            <v>8379</v>
          </cell>
          <cell r="AC176" t="str">
            <v>SP</v>
          </cell>
          <cell r="AD176" t="str">
            <v>Campinas</v>
          </cell>
          <cell r="AE176" t="str">
            <v>PO REF. REEMBOLSO VIAGEM - PLANO 1535 - Vigência: 05/11/2025 - 08/11/2025 Baseado em Pedidos de compra 12654.</v>
          </cell>
          <cell r="AF176">
            <v>58.7</v>
          </cell>
        </row>
        <row r="177">
          <cell r="X177" t="str">
            <v>KALLEU TEIXEIRA CARNAVAL</v>
          </cell>
          <cell r="Y177" t="str">
            <v>Itaú Unibanco  S.A.</v>
          </cell>
          <cell r="Z177">
            <v>341</v>
          </cell>
          <cell r="AA177">
            <v>7768</v>
          </cell>
          <cell r="AB177">
            <v>17999</v>
          </cell>
          <cell r="AC177" t="str">
            <v>RJ</v>
          </cell>
          <cell r="AD177" t="str">
            <v>Macaé</v>
          </cell>
          <cell r="AE177" t="str">
            <v>PO REF. REEMBOLSO VIAGEM - PLANO 1551 - Vigência: 02/11/2025 - 21/11/2025 Baseado em Pedidos de compra 12655.</v>
          </cell>
          <cell r="AF177">
            <v>807.99</v>
          </cell>
        </row>
        <row r="178">
          <cell r="X178" t="str">
            <v>ALLAN MELO MINERVINI</v>
          </cell>
          <cell r="Y178" t="str">
            <v>Banco Santander (Brasil) S. A.</v>
          </cell>
          <cell r="Z178">
            <v>33</v>
          </cell>
          <cell r="AA178">
            <v>3190</v>
          </cell>
          <cell r="AB178">
            <v>1093910</v>
          </cell>
          <cell r="AC178" t="str">
            <v>SP</v>
          </cell>
          <cell r="AD178" t="str">
            <v>Campinas</v>
          </cell>
          <cell r="AE178" t="str">
            <v>PO REF. REEMBOLSO VIAGEM - PLANO 1313 - Vigência: 13/10/2025 - 13/10/2025 Baseado em Pedidos de compra 12658.</v>
          </cell>
          <cell r="AF178">
            <v>166.8</v>
          </cell>
        </row>
        <row r="179">
          <cell r="X179" t="str">
            <v>EDNELSON DE CASSIO TEIXEIRA</v>
          </cell>
          <cell r="Y179" t="str">
            <v>Banco do Brasil S.A.</v>
          </cell>
          <cell r="Z179">
            <v>1</v>
          </cell>
          <cell r="AA179">
            <v>994</v>
          </cell>
          <cell r="AB179" t="str">
            <v>4783-x</v>
          </cell>
          <cell r="AC179" t="str">
            <v>SP</v>
          </cell>
          <cell r="AD179" t="str">
            <v>Campinas</v>
          </cell>
          <cell r="AE179" t="str">
            <v>PO REF. REEMBOLSO VIAGEM - PLANO 1339 - Vigência: 23/10/2025 - 23/10/2025 Baseado em Pedidos de compra 12663.</v>
          </cell>
          <cell r="AF179">
            <v>139.6</v>
          </cell>
        </row>
        <row r="180">
          <cell r="X180" t="str">
            <v>MARCIO NORIO UEDA</v>
          </cell>
          <cell r="Y180" t="str">
            <v>Banco do Brasil S.A.</v>
          </cell>
          <cell r="Z180">
            <v>1</v>
          </cell>
          <cell r="AA180">
            <v>929</v>
          </cell>
          <cell r="AB180">
            <v>125632</v>
          </cell>
          <cell r="AC180" t="str">
            <v>SP</v>
          </cell>
          <cell r="AD180" t="str">
            <v>Campinas</v>
          </cell>
          <cell r="AE180" t="str">
            <v>PO REF. REEMBOLSO VIAGEM - PLANO 1528 - Vigência: 23/10/2025 - 23/10/2025 Baseado em Pedidos de compra 12664.</v>
          </cell>
          <cell r="AF180">
            <v>54.6</v>
          </cell>
        </row>
        <row r="181">
          <cell r="X181" t="str">
            <v>ELLINE ALVES RODRIGUES</v>
          </cell>
          <cell r="Y181" t="str">
            <v>Banco do Brasil S.A.</v>
          </cell>
          <cell r="Z181">
            <v>1</v>
          </cell>
          <cell r="AA181">
            <v>4691</v>
          </cell>
          <cell r="AB181">
            <v>11859</v>
          </cell>
          <cell r="AC181" t="str">
            <v>RJ</v>
          </cell>
          <cell r="AD181" t="str">
            <v>Macaé</v>
          </cell>
          <cell r="AE181" t="str">
            <v>PO REF. REEMBOLSO VIAGEM - PLANO 1544 - Vigência: 02/11/2025 - 14/11/2025 Baseado em Pedidos de compra 12666.</v>
          </cell>
          <cell r="AF181">
            <v>1039.8499999999999</v>
          </cell>
        </row>
        <row r="182">
          <cell r="W182" t="str">
            <v>33.661.745/0001-50</v>
          </cell>
          <cell r="X182" t="str">
            <v>CENTRO DE INTEGRAÇÃO EMPRESA-ESCOLA DO ESTADO</v>
          </cell>
          <cell r="Y182" t="str">
            <v>Banco Bradesco S.A.</v>
          </cell>
          <cell r="Z182">
            <v>237</v>
          </cell>
          <cell r="AA182">
            <v>3391</v>
          </cell>
          <cell r="AB182">
            <v>95401</v>
          </cell>
          <cell r="AC182" t="str">
            <v>RJ</v>
          </cell>
          <cell r="AD182" t="str">
            <v>Rio de Janeiro</v>
          </cell>
          <cell r="AE182" t="str">
            <v>PO REF. NFSE 00345006 - CIEE Baseado em Pedidos de compra 12670.</v>
          </cell>
          <cell r="AF182">
            <v>1135.96</v>
          </cell>
        </row>
        <row r="183">
          <cell r="X183" t="str">
            <v>FOLHA DE PAGAMENTO - RESCISAO</v>
          </cell>
          <cell r="Y183" t="str">
            <v>Itaú Unibanco  S.A.</v>
          </cell>
          <cell r="Z183">
            <v>341</v>
          </cell>
          <cell r="AA183">
            <v>689</v>
          </cell>
          <cell r="AB183">
            <v>91363</v>
          </cell>
          <cell r="AE183" t="str">
            <v>PO REF. RESCISÃO DO EMPREGADO 1914914 -BANCO SANTANDER Baseado em Pedidos de compra 12674.</v>
          </cell>
          <cell r="AF183">
            <v>15283.55</v>
          </cell>
        </row>
        <row r="184">
          <cell r="X184" t="str">
            <v>JOSE AGEU LAYME NETO</v>
          </cell>
          <cell r="Y184" t="str">
            <v>Banco Bradesco S.A.</v>
          </cell>
          <cell r="Z184">
            <v>237</v>
          </cell>
          <cell r="AA184">
            <v>3176</v>
          </cell>
          <cell r="AB184">
            <v>680132</v>
          </cell>
          <cell r="AC184" t="str">
            <v>PE</v>
          </cell>
          <cell r="AD184" t="str">
            <v>Petrolina</v>
          </cell>
          <cell r="AE184" t="str">
            <v>PO REF. RECARGA CELULAR - GASTOS SEM COMPROVANTE (FUNDO FIXO - 019-DNBPL-2025 - JOSE AGEU) Baseado em Pedidos de compra 12678.</v>
          </cell>
          <cell r="AF184">
            <v>30</v>
          </cell>
        </row>
        <row r="185">
          <cell r="W185" t="str">
            <v>14.166.061/0001-38</v>
          </cell>
          <cell r="X185" t="str">
            <v>EMBALAMIX COMERCIO DE EMBALAGENS E DESCARTAVEIS LTDA</v>
          </cell>
          <cell r="AC185" t="str">
            <v>PE</v>
          </cell>
          <cell r="AD185" t="str">
            <v>Petrolina</v>
          </cell>
          <cell r="AE185" t="str">
            <v>PO REF. NFCE 38560 - EMBALAMIX (FUNDO FIXO - 019-DNBPL-2025 - JOSE AGEU) Baseado em Pedidos de compra 12679.</v>
          </cell>
          <cell r="AF185">
            <v>40</v>
          </cell>
        </row>
        <row r="186">
          <cell r="W186" t="str">
            <v>18.659.735/0001-97</v>
          </cell>
          <cell r="X186" t="str">
            <v>CLEYRTON FRANCISCO GONCALVES SILVA</v>
          </cell>
          <cell r="AC186" t="str">
            <v>PE</v>
          </cell>
          <cell r="AD186" t="str">
            <v>Petrolina</v>
          </cell>
          <cell r="AE186" t="str">
            <v>PO REF. NFSE 2389 - CLEYRTON (FUNDO FIXO - 019-DNBPL-2025 - JOSE AGEU) Baseado em Pedidos de compra 12682.</v>
          </cell>
          <cell r="AF186">
            <v>500</v>
          </cell>
        </row>
        <row r="187">
          <cell r="W187" t="str">
            <v>37.176.618/0001-17</v>
          </cell>
          <cell r="X187" t="str">
            <v>CRISTIANO DA SILVA SENA LIMITADA</v>
          </cell>
          <cell r="Y187" t="str">
            <v>Itaú Unibanco  S.A.</v>
          </cell>
          <cell r="Z187">
            <v>341</v>
          </cell>
          <cell r="AA187">
            <v>2136</v>
          </cell>
          <cell r="AB187">
            <v>99134</v>
          </cell>
          <cell r="AC187" t="str">
            <v>PE</v>
          </cell>
          <cell r="AD187" t="str">
            <v>Petrolina</v>
          </cell>
          <cell r="AE187" t="str">
            <v>PO REF. DANFE 3847 - CRISTIANO DA SILVA (FUNDO FIXO - 019-DNBPL-2025 - JOSE AGEU) Baseado em Pedidos de compra 12684.</v>
          </cell>
          <cell r="AF187">
            <v>580</v>
          </cell>
        </row>
        <row r="188">
          <cell r="W188" t="str">
            <v>40.868.937/0001-06</v>
          </cell>
          <cell r="X188" t="str">
            <v>FERPASO FERRAMENTAS PARAFUSOS E SOLDAS LTDA</v>
          </cell>
          <cell r="AC188" t="str">
            <v>PE</v>
          </cell>
          <cell r="AD188" t="str">
            <v>Petrolina</v>
          </cell>
          <cell r="AE188" t="str">
            <v>PO REF. NFCE 170630 - FERPASO (FUNDO FIXO - 019-DNBPL-2025 - JOSE AGEU) Baseado em Pedidos de compra 12686.</v>
          </cell>
          <cell r="AF188">
            <v>18</v>
          </cell>
        </row>
        <row r="189">
          <cell r="X189" t="str">
            <v>JOSE AGEU LAYME NETO</v>
          </cell>
          <cell r="Y189" t="str">
            <v>Banco Bradesco S.A.</v>
          </cell>
          <cell r="Z189">
            <v>237</v>
          </cell>
          <cell r="AA189">
            <v>3176</v>
          </cell>
          <cell r="AB189">
            <v>680132</v>
          </cell>
          <cell r="AC189" t="str">
            <v>PE</v>
          </cell>
          <cell r="AD189" t="str">
            <v>Petrolina</v>
          </cell>
          <cell r="AE189" t="str">
            <v>PO REF. FUNDO FIXO - 019-DNBPL-2025 - JOSE AGEU Baseado em Pedidos de compra 12688.</v>
          </cell>
          <cell r="AF189">
            <v>1168</v>
          </cell>
        </row>
        <row r="190">
          <cell r="W190" t="str">
            <v>60.315.275/0001-46</v>
          </cell>
          <cell r="X190" t="str">
            <v>H. SANTOS DOS SANTOS LTDA</v>
          </cell>
          <cell r="AC190" t="str">
            <v>AP</v>
          </cell>
          <cell r="AD190" t="str">
            <v>Macapá</v>
          </cell>
          <cell r="AE190" t="str">
            <v>PO REF. NSFE 131 - H. SANTOS (FUNDO FIXO - 011-DNMQ-2025 - RISONEIDE ANGELINA) Baseado em Pedidos de compra 12690.</v>
          </cell>
          <cell r="AF190">
            <v>280</v>
          </cell>
        </row>
        <row r="191">
          <cell r="W191" t="str">
            <v>01.644.573/0001-10</v>
          </cell>
          <cell r="X191" t="str">
            <v>CHAO E TETO COMERCIO E REPRESENTCOES LTDA</v>
          </cell>
          <cell r="AC191" t="str">
            <v>AP</v>
          </cell>
          <cell r="AD191" t="str">
            <v>Macapá</v>
          </cell>
          <cell r="AE191" t="str">
            <v>PO REF. DANFE 8367 - CHAO E TETO (FUNDO FIXO - 011-DNMQ-2025 - RISONEIDE ANGELINA) Baseado em Pedidos de compra 12691.</v>
          </cell>
          <cell r="AF191">
            <v>700</v>
          </cell>
        </row>
        <row r="192">
          <cell r="W192" t="str">
            <v>46.911.551/0001-08</v>
          </cell>
          <cell r="X192" t="str">
            <v>CHARLES AQUINO DOS REIS 72548126234</v>
          </cell>
          <cell r="Y192" t="str">
            <v>Banco Nu Pagamentos</v>
          </cell>
          <cell r="Z192">
            <v>260</v>
          </cell>
          <cell r="AA192">
            <v>1</v>
          </cell>
          <cell r="AB192">
            <v>60797159</v>
          </cell>
          <cell r="AC192" t="str">
            <v>AP</v>
          </cell>
          <cell r="AD192" t="str">
            <v>Macapá</v>
          </cell>
          <cell r="AE192" t="str">
            <v>PO REF. NFSE 24 - CHARLES AQUINO (FUNDO FIXO - 011-DNMQ-2025 - RISONEIDE ANGELINA) Baseado em Pedidos de compra 12694.</v>
          </cell>
          <cell r="AF192">
            <v>500</v>
          </cell>
        </row>
        <row r="193">
          <cell r="X193" t="str">
            <v>RISONEIDE ANGELINA DE OLIVEIRA SILVA</v>
          </cell>
          <cell r="Y193" t="str">
            <v>Banco Bradesco S.A.</v>
          </cell>
          <cell r="Z193">
            <v>237</v>
          </cell>
          <cell r="AA193">
            <v>3176</v>
          </cell>
          <cell r="AB193">
            <v>680132</v>
          </cell>
          <cell r="AC193" t="str">
            <v>AP</v>
          </cell>
          <cell r="AD193" t="str">
            <v>Macapá</v>
          </cell>
          <cell r="AE193" t="str">
            <v>PO REF. FUNDO FIXO - 011-DNMQ-2025 - RISONEIDE ANGELINA Baseado em Pedidos de compra 12695.</v>
          </cell>
          <cell r="AF193">
            <v>1480</v>
          </cell>
        </row>
        <row r="194">
          <cell r="W194" t="str">
            <v>00.469.296/0001-94</v>
          </cell>
          <cell r="X194" t="str">
            <v>SINDICATO NACIONAL DOS TRABALHADORES NA PROTECAO AO VOO</v>
          </cell>
          <cell r="Y194" t="str">
            <v>Banco Santander (Brasil) S. A.</v>
          </cell>
          <cell r="Z194">
            <v>33</v>
          </cell>
          <cell r="AA194">
            <v>3380</v>
          </cell>
          <cell r="AB194">
            <v>13003392</v>
          </cell>
          <cell r="AC194" t="str">
            <v>RJ</v>
          </cell>
          <cell r="AD194" t="str">
            <v>Rio de Janeiro</v>
          </cell>
          <cell r="AE194" t="str">
            <v>PO REF A REEMBOLSO AUXILIO ODONTOLOGICO- 112025- SINDICATO NACIONAL Baseado em Pedidos de compra 12726.</v>
          </cell>
          <cell r="AF194">
            <v>135761.4</v>
          </cell>
        </row>
        <row r="195">
          <cell r="W195" t="str">
            <v>51.632.401/0001-03</v>
          </cell>
          <cell r="X195" t="str">
            <v>IMPROCARD COMERCIO DE CRACHAS LTDA</v>
          </cell>
          <cell r="AC195" t="str">
            <v>MG</v>
          </cell>
          <cell r="AD195" t="str">
            <v>Uberlândia</v>
          </cell>
          <cell r="AE195" t="str">
            <v>PO REF A NF 3987- IMPROCARD (FUNDO FIXO-0011DNUL2025- FERNANDO COLLETI) Baseado em Pedidos de compra 12717.</v>
          </cell>
          <cell r="AF195">
            <v>20</v>
          </cell>
        </row>
        <row r="196">
          <cell r="W196" t="str">
            <v>20.256.165/0001-36</v>
          </cell>
          <cell r="X196" t="str">
            <v>GESSO DS SERVICOS LTDA.</v>
          </cell>
          <cell r="Y196" t="str">
            <v>BANCOOB</v>
          </cell>
          <cell r="Z196">
            <v>756</v>
          </cell>
          <cell r="AA196">
            <v>4264</v>
          </cell>
          <cell r="AB196">
            <v>96967</v>
          </cell>
          <cell r="AC196" t="str">
            <v>MG</v>
          </cell>
          <cell r="AD196" t="str">
            <v>Uberlândia</v>
          </cell>
          <cell r="AE196" t="str">
            <v>PO REF A NFSE 88- GESSO DS SERVICOS (FUNDO FIXO-0011DNUL2025- FERNANDO COLLETI) Baseado em Pedidos de compra 12718.</v>
          </cell>
          <cell r="AF196">
            <v>1385</v>
          </cell>
        </row>
        <row r="197">
          <cell r="W197" t="str">
            <v>25.089.115/0001-25</v>
          </cell>
          <cell r="X197" t="str">
            <v>UMUARAMA MATERIAIS PARA CONSTRUCAO E HIDRAULICA IMPD LTDA</v>
          </cell>
          <cell r="AC197" t="str">
            <v>MG</v>
          </cell>
          <cell r="AD197" t="str">
            <v>Uberlândia</v>
          </cell>
          <cell r="AE197" t="str">
            <v>PO REF A NF 46605- UMUARAMA (FUNDO FIXO-0011DNUL2025- FERNANDO COLLETI) Baseado em Pedidos de compra 12719.</v>
          </cell>
          <cell r="AF197">
            <v>22.8</v>
          </cell>
        </row>
        <row r="198">
          <cell r="W198" t="str">
            <v>04.640.548/0001-57</v>
          </cell>
          <cell r="X198" t="str">
            <v>PAPELARIA VISAO LTDA</v>
          </cell>
          <cell r="AC198" t="str">
            <v>MG</v>
          </cell>
          <cell r="AD198" t="str">
            <v>Uberlândia</v>
          </cell>
          <cell r="AE198" t="str">
            <v>PO REF A NFSE 32- PAPELARIA VISAO (FUNDO FIXO-0011DNUL2025- FERNANDO COLLETI) Baseado em Pedidos de compra 12720.</v>
          </cell>
          <cell r="AF198">
            <v>84.9</v>
          </cell>
        </row>
        <row r="199">
          <cell r="X199" t="str">
            <v>FERNANDO COLLETTI DA SILVA</v>
          </cell>
          <cell r="Y199" t="str">
            <v>Banco Bradesco S.A.</v>
          </cell>
          <cell r="Z199">
            <v>237</v>
          </cell>
          <cell r="AA199">
            <v>3176</v>
          </cell>
          <cell r="AB199">
            <v>680132</v>
          </cell>
          <cell r="AC199" t="str">
            <v>MG</v>
          </cell>
          <cell r="AD199" t="str">
            <v>Uberlândia</v>
          </cell>
          <cell r="AE199" t="str">
            <v>PO REF A FUNDO FIXO-0011DNUL2025- FERNANDO COLLETI Baseado em Pedidos de compra 12721.</v>
          </cell>
          <cell r="AF199">
            <v>1360.35</v>
          </cell>
        </row>
        <row r="200">
          <cell r="W200" t="str">
            <v>60.746.948/0538-28</v>
          </cell>
          <cell r="X200" t="str">
            <v>BANCO BRADESCO S.A.</v>
          </cell>
          <cell r="AC200" t="str">
            <v>RJ</v>
          </cell>
          <cell r="AD200" t="str">
            <v>Rio de Janeiro</v>
          </cell>
          <cell r="AE200" t="str">
            <v>PO REF. A TARIFA E TRANSFERÊNCIA BANCÁRIA Baseado em Pedidos de compra 13016.</v>
          </cell>
          <cell r="AF200">
            <v>391.74</v>
          </cell>
        </row>
        <row r="201">
          <cell r="W201" t="str">
            <v>60.746.948/0538-28</v>
          </cell>
          <cell r="X201" t="str">
            <v>BANCO BRADESCO S.A.</v>
          </cell>
          <cell r="AC201" t="str">
            <v>RJ</v>
          </cell>
          <cell r="AD201" t="str">
            <v>Rio de Janeiro</v>
          </cell>
          <cell r="AE201" t="str">
            <v>PO REF. A TARIFA E TRANSFERÊNCIA BANCÁRIA Baseado em Pedidos de compra 13016.</v>
          </cell>
          <cell r="AF201">
            <v>550000</v>
          </cell>
        </row>
        <row r="202">
          <cell r="W202" t="str">
            <v>00.000.000/4906-95</v>
          </cell>
          <cell r="X202" t="str">
            <v>BANCO DO BRASIL SA</v>
          </cell>
          <cell r="AC202" t="str">
            <v>RJ</v>
          </cell>
          <cell r="AD202" t="str">
            <v>Rio de Janeiro</v>
          </cell>
          <cell r="AE202" t="str">
            <v>PO REF. TARIFAS E TRANSFERÊNCIAS - BB Baseado em Pedidos de compra 13017.</v>
          </cell>
          <cell r="AF202">
            <v>623.4</v>
          </cell>
        </row>
        <row r="203">
          <cell r="W203" t="str">
            <v>20.059.578/0007-16</v>
          </cell>
          <cell r="X203" t="str">
            <v>ARION SERVICOS DE TELECOMUNICACOES LTDA</v>
          </cell>
          <cell r="Y203" t="str">
            <v>Banco Santander (Brasil) S. A.</v>
          </cell>
          <cell r="Z203">
            <v>33</v>
          </cell>
          <cell r="AA203">
            <v>4515</v>
          </cell>
          <cell r="AB203">
            <v>13006172</v>
          </cell>
          <cell r="AC203" t="str">
            <v>ES</v>
          </cell>
          <cell r="AD203" t="str">
            <v>Vitória</v>
          </cell>
          <cell r="AE203" t="str">
            <v>PO REF. NFSTE 246509 - ARION Baseado em Pedidos de compra 12328.</v>
          </cell>
          <cell r="AF203">
            <v>5996.28</v>
          </cell>
        </row>
        <row r="204">
          <cell r="W204" t="str">
            <v>20.059.578/0007-16</v>
          </cell>
          <cell r="X204" t="str">
            <v>ARION SERVICOS DE TELECOMUNICACOES LTDA</v>
          </cell>
          <cell r="Y204" t="str">
            <v>Banco Santander (Brasil) S. A.</v>
          </cell>
          <cell r="Z204">
            <v>33</v>
          </cell>
          <cell r="AA204">
            <v>4515</v>
          </cell>
          <cell r="AB204">
            <v>13006172</v>
          </cell>
          <cell r="AC204" t="str">
            <v>ES</v>
          </cell>
          <cell r="AD204" t="str">
            <v>Vitória</v>
          </cell>
          <cell r="AE204" t="str">
            <v>PO REF. NFSTE 246508 - ARION Baseado em Pedidos de compra 12343.</v>
          </cell>
          <cell r="AF204">
            <v>267.06</v>
          </cell>
        </row>
        <row r="205">
          <cell r="W205" t="str">
            <v>92.924.901/0001-98</v>
          </cell>
          <cell r="X205" t="str">
            <v>PORTO ALEGRE DEPARTAMENTO MUNICIPAL DE AGUAS E ESGOTOS</v>
          </cell>
          <cell r="AC205" t="str">
            <v>RS</v>
          </cell>
          <cell r="AD205" t="str">
            <v>Porto Alegre</v>
          </cell>
          <cell r="AE205" t="str">
            <v>PO REF. FATURA 2025113768481 - DME Baseado em Pedidos de compra 12344.</v>
          </cell>
          <cell r="AF205">
            <v>130.66</v>
          </cell>
        </row>
        <row r="206">
          <cell r="W206" t="str">
            <v>07.432.517/0001-07</v>
          </cell>
          <cell r="X206" t="str">
            <v>SIMPRESS COMERCIO LOCACAO E SERVICOS LTDA</v>
          </cell>
          <cell r="Y206" t="str">
            <v>Banco do Brasil S.A.</v>
          </cell>
          <cell r="Z206">
            <v>1</v>
          </cell>
          <cell r="AA206">
            <v>3400</v>
          </cell>
          <cell r="AB206">
            <v>105457</v>
          </cell>
          <cell r="AC206" t="str">
            <v>SP</v>
          </cell>
          <cell r="AD206" t="str">
            <v>Santana de Parnaíba</v>
          </cell>
          <cell r="AE206" t="str">
            <v>PO REF. NFSE 320108 - SIMPRESS Baseado em Pedidos de compra 12348.</v>
          </cell>
          <cell r="AF206">
            <v>511.09</v>
          </cell>
        </row>
        <row r="207">
          <cell r="W207" t="str">
            <v>07.432.517/0001-07</v>
          </cell>
          <cell r="X207" t="str">
            <v>SIMPRESS COMERCIO LOCACAO E SERVICOS LTDA</v>
          </cell>
          <cell r="Y207" t="str">
            <v>Banco do Brasil S.A.</v>
          </cell>
          <cell r="Z207">
            <v>1</v>
          </cell>
          <cell r="AA207">
            <v>3400</v>
          </cell>
          <cell r="AB207">
            <v>105457</v>
          </cell>
          <cell r="AC207" t="str">
            <v>SP</v>
          </cell>
          <cell r="AD207" t="str">
            <v>Santana de Parnaíba</v>
          </cell>
          <cell r="AE207" t="str">
            <v>PO REF. NFSE 320115 - SIMPRESS Baseado em Pedidos de compra 12349.</v>
          </cell>
          <cell r="AF207">
            <v>152.91</v>
          </cell>
        </row>
        <row r="208">
          <cell r="W208" t="str">
            <v>07.432.517/0001-07</v>
          </cell>
          <cell r="X208" t="str">
            <v>SIMPRESS COMERCIO LOCACAO E SERVICOS LTDA</v>
          </cell>
          <cell r="Y208" t="str">
            <v>Banco do Brasil S.A.</v>
          </cell>
          <cell r="Z208">
            <v>1</v>
          </cell>
          <cell r="AA208">
            <v>3400</v>
          </cell>
          <cell r="AB208">
            <v>105457</v>
          </cell>
          <cell r="AC208" t="str">
            <v>SP</v>
          </cell>
          <cell r="AD208" t="str">
            <v>Santana de Parnaíba</v>
          </cell>
          <cell r="AE208" t="str">
            <v>PO REF. NFSE 320121 - SIMPRESS Baseado em Pedidos de compra 12350.</v>
          </cell>
          <cell r="AF208">
            <v>171.82</v>
          </cell>
        </row>
        <row r="209">
          <cell r="W209" t="str">
            <v>07.432.517/0001-07</v>
          </cell>
          <cell r="X209" t="str">
            <v>SIMPRESS COMERCIO LOCACAO E SERVICOS LTDA</v>
          </cell>
          <cell r="Y209" t="str">
            <v>Banco do Brasil S.A.</v>
          </cell>
          <cell r="Z209">
            <v>1</v>
          </cell>
          <cell r="AA209">
            <v>3400</v>
          </cell>
          <cell r="AB209">
            <v>105457</v>
          </cell>
          <cell r="AC209" t="str">
            <v>SP</v>
          </cell>
          <cell r="AD209" t="str">
            <v>Santana de Parnaíba</v>
          </cell>
          <cell r="AE209" t="str">
            <v>PO REF. NFSE 320117 - SIMPRESS Baseado em Pedidos de compra 12356.</v>
          </cell>
          <cell r="AF209">
            <v>306.61</v>
          </cell>
        </row>
        <row r="210">
          <cell r="X210" t="str">
            <v>RENATA DE OLIVEIRA ROCHA</v>
          </cell>
          <cell r="Y210" t="str">
            <v>Banco do Brasil S.A.</v>
          </cell>
          <cell r="Z210">
            <v>1</v>
          </cell>
          <cell r="AA210">
            <v>1230</v>
          </cell>
          <cell r="AB210">
            <v>53149</v>
          </cell>
          <cell r="AC210" t="str">
            <v>PI</v>
          </cell>
          <cell r="AD210" t="str">
            <v>Teresina</v>
          </cell>
          <cell r="AE210" t="str">
            <v>PO REF. AO PLANO DE DESPESA 1546 Baseado em Pedidos de compra 11565.</v>
          </cell>
          <cell r="AF210">
            <v>862.5</v>
          </cell>
        </row>
        <row r="211">
          <cell r="W211" t="str">
            <v>07.432.517/0001-07</v>
          </cell>
          <cell r="X211" t="str">
            <v>SIMPRESS COMERCIO LOCACAO E SERVICOS LTDA</v>
          </cell>
          <cell r="Y211" t="str">
            <v>Banco do Brasil S.A.</v>
          </cell>
          <cell r="Z211">
            <v>1</v>
          </cell>
          <cell r="AA211">
            <v>3400</v>
          </cell>
          <cell r="AB211">
            <v>105457</v>
          </cell>
          <cell r="AC211" t="str">
            <v>SP</v>
          </cell>
          <cell r="AD211" t="str">
            <v>Santana de Parnaíba</v>
          </cell>
          <cell r="AE211" t="str">
            <v>PO REF NFSE 320128 - SIMPRESS COMERCIO Baseado em Pedidos de compra 12376.</v>
          </cell>
          <cell r="AF211">
            <v>460.66</v>
          </cell>
        </row>
        <row r="212">
          <cell r="W212" t="str">
            <v>07.432.517/0001-07</v>
          </cell>
          <cell r="X212" t="str">
            <v>SIMPRESS COMERCIO LOCACAO E SERVICOS LTDA</v>
          </cell>
          <cell r="Y212" t="str">
            <v>Banco do Brasil S.A.</v>
          </cell>
          <cell r="Z212">
            <v>1</v>
          </cell>
          <cell r="AA212">
            <v>3400</v>
          </cell>
          <cell r="AB212">
            <v>105457</v>
          </cell>
          <cell r="AC212" t="str">
            <v>SP</v>
          </cell>
          <cell r="AD212" t="str">
            <v>Santana de Parnaíba</v>
          </cell>
          <cell r="AE212" t="str">
            <v>PO REF NFSE 320116 - SIMPRESS COMERCIO Baseado em Pedidos de compra 12377.</v>
          </cell>
          <cell r="AF212">
            <v>177.74</v>
          </cell>
        </row>
        <row r="213">
          <cell r="X213" t="str">
            <v>CLAUDIA CAVALHER PINHEIRO</v>
          </cell>
          <cell r="Y213" t="str">
            <v>Itaú Unibanco  S.A.</v>
          </cell>
          <cell r="Z213">
            <v>341</v>
          </cell>
          <cell r="AA213">
            <v>1354</v>
          </cell>
          <cell r="AB213">
            <v>18506</v>
          </cell>
          <cell r="AC213" t="str">
            <v>MT</v>
          </cell>
          <cell r="AD213" t="str">
            <v>Alta Floresta</v>
          </cell>
          <cell r="AE213" t="str">
            <v>PO REF PLANO DE DESPESA 2648 - CLAUDIA CAVALHER Baseado em Pedidos de compra 12379.</v>
          </cell>
          <cell r="AF213">
            <v>862.5</v>
          </cell>
        </row>
        <row r="214">
          <cell r="X214" t="str">
            <v>AILSON BOSCO MENDONÇA DUARTE</v>
          </cell>
          <cell r="Y214" t="str">
            <v>Banco Bradesco S.A.</v>
          </cell>
          <cell r="Z214">
            <v>237</v>
          </cell>
          <cell r="AA214">
            <v>1947</v>
          </cell>
          <cell r="AB214">
            <v>46567</v>
          </cell>
          <cell r="AC214" t="str">
            <v>PA</v>
          </cell>
          <cell r="AD214" t="str">
            <v>Marabá</v>
          </cell>
          <cell r="AE214" t="str">
            <v>PO REF PGTO DIARIA PLANO DE DESPESA 2654 - AILSON BOSCO Baseado em Pedidos de compra 12382.</v>
          </cell>
          <cell r="AF214">
            <v>862.5</v>
          </cell>
        </row>
        <row r="215">
          <cell r="X215" t="str">
            <v>WAGNER MARQUES DE OLIVEIRA</v>
          </cell>
          <cell r="Y215" t="str">
            <v>Banco Santander (Brasil) S. A.</v>
          </cell>
          <cell r="Z215">
            <v>33</v>
          </cell>
          <cell r="AA215">
            <v>3591</v>
          </cell>
          <cell r="AB215">
            <v>1001495</v>
          </cell>
          <cell r="AC215" t="str">
            <v>RJ</v>
          </cell>
          <cell r="AD215" t="str">
            <v>Rio de Janeiro</v>
          </cell>
          <cell r="AE215" t="str">
            <v>PO REF PGTO DIARIA PLANO DE DESPESA 2689 - WAGNER MARQUES Baseado em Pedidos de compra 12383.</v>
          </cell>
          <cell r="AF215">
            <v>657</v>
          </cell>
        </row>
        <row r="216">
          <cell r="X216" t="str">
            <v>ESTEFANO ARAUJO MONTEIRO</v>
          </cell>
          <cell r="Y216" t="str">
            <v>Banco Santander (Brasil) S. A.</v>
          </cell>
          <cell r="Z216">
            <v>33</v>
          </cell>
          <cell r="AA216">
            <v>2538</v>
          </cell>
          <cell r="AB216">
            <v>1000218</v>
          </cell>
          <cell r="AC216" t="str">
            <v>PA</v>
          </cell>
          <cell r="AD216" t="str">
            <v>Marabá</v>
          </cell>
          <cell r="AE216" t="str">
            <v>PO REF PGTO DIARIA PLANO DE DESPESA 2673 - ESTEFANO ARAUJO Baseado em Pedidos de compra 12387.</v>
          </cell>
          <cell r="AF216">
            <v>862.5</v>
          </cell>
        </row>
        <row r="217">
          <cell r="W217" t="str">
            <v>07.432.517/0001-07</v>
          </cell>
          <cell r="X217" t="str">
            <v>SIMPRESS COMERCIO LOCACAO E SERVICOS LTDA</v>
          </cell>
          <cell r="Y217" t="str">
            <v>Banco do Brasil S.A.</v>
          </cell>
          <cell r="Z217">
            <v>1</v>
          </cell>
          <cell r="AA217">
            <v>3400</v>
          </cell>
          <cell r="AB217">
            <v>105457</v>
          </cell>
          <cell r="AC217" t="str">
            <v>SP</v>
          </cell>
          <cell r="AD217" t="str">
            <v>Santana de Parnaíba</v>
          </cell>
          <cell r="AE217" t="str">
            <v>PO REF NFSE 320131 - SIMPRESS COMERCIO Baseado em Pedidos de compra 12391.</v>
          </cell>
          <cell r="AF217">
            <v>178.76</v>
          </cell>
        </row>
        <row r="218">
          <cell r="W218" t="str">
            <v>07.432.517/0001-07</v>
          </cell>
          <cell r="X218" t="str">
            <v>SIMPRESS COMERCIO LOCACAO E SERVICOS LTDA</v>
          </cell>
          <cell r="Y218" t="str">
            <v>Banco do Brasil S.A.</v>
          </cell>
          <cell r="Z218">
            <v>1</v>
          </cell>
          <cell r="AA218">
            <v>3400</v>
          </cell>
          <cell r="AB218">
            <v>105457</v>
          </cell>
          <cell r="AC218" t="str">
            <v>SP</v>
          </cell>
          <cell r="AD218" t="str">
            <v>Santana de Parnaíba</v>
          </cell>
          <cell r="AE218" t="str">
            <v>PO REF NFSE 320106 - SIMPRESS COMERCIO Baseado em Pedidos de compra 12394.</v>
          </cell>
          <cell r="AF218">
            <v>775.3</v>
          </cell>
        </row>
        <row r="219">
          <cell r="W219" t="str">
            <v>07.432.517/0001-07</v>
          </cell>
          <cell r="X219" t="str">
            <v>SIMPRESS COMERCIO LOCACAO E SERVICOS LTDA</v>
          </cell>
          <cell r="Y219" t="str">
            <v>Banco do Brasil S.A.</v>
          </cell>
          <cell r="Z219">
            <v>1</v>
          </cell>
          <cell r="AA219">
            <v>3400</v>
          </cell>
          <cell r="AB219">
            <v>105457</v>
          </cell>
          <cell r="AC219" t="str">
            <v>SP</v>
          </cell>
          <cell r="AD219" t="str">
            <v>Santana de Parnaíba</v>
          </cell>
          <cell r="AE219" t="str">
            <v>PO REF. NFSE 320126 - SIMPRESS Baseado em Pedidos de compra 12395.</v>
          </cell>
          <cell r="AF219">
            <v>970.52</v>
          </cell>
        </row>
        <row r="220">
          <cell r="W220" t="str">
            <v>07.432.517/0001-07</v>
          </cell>
          <cell r="X220" t="str">
            <v>SIMPRESS COMERCIO LOCACAO E SERVICOS LTDA</v>
          </cell>
          <cell r="Y220" t="str">
            <v>Banco do Brasil S.A.</v>
          </cell>
          <cell r="Z220">
            <v>1</v>
          </cell>
          <cell r="AA220">
            <v>3400</v>
          </cell>
          <cell r="AB220">
            <v>105457</v>
          </cell>
          <cell r="AC220" t="str">
            <v>SP</v>
          </cell>
          <cell r="AD220" t="str">
            <v>Santana de Parnaíba</v>
          </cell>
          <cell r="AE220" t="str">
            <v>PO REF NFSE 320105 - SIMPRESS COMERCIO Baseado em Pedidos de compra 12399.</v>
          </cell>
          <cell r="AF220">
            <v>626.29999999999995</v>
          </cell>
        </row>
        <row r="221">
          <cell r="W221" t="str">
            <v>07.432.517/0001-07</v>
          </cell>
          <cell r="X221" t="str">
            <v>SIMPRESS COMERCIO LOCACAO E SERVICOS LTDA</v>
          </cell>
          <cell r="Y221" t="str">
            <v>Banco do Brasil S.A.</v>
          </cell>
          <cell r="Z221">
            <v>1</v>
          </cell>
          <cell r="AA221">
            <v>3400</v>
          </cell>
          <cell r="AB221">
            <v>105457</v>
          </cell>
          <cell r="AC221" t="str">
            <v>SP</v>
          </cell>
          <cell r="AD221" t="str">
            <v>Santana de Parnaíba</v>
          </cell>
          <cell r="AE221" t="str">
            <v>PO REF NFSE 320111 - SIMPRESS COMERCIO Baseado em Pedidos de compra 12400.</v>
          </cell>
          <cell r="AF221">
            <v>696.26</v>
          </cell>
        </row>
        <row r="222">
          <cell r="W222" t="str">
            <v>32.292.992/0001-64</v>
          </cell>
          <cell r="X222" t="str">
            <v>P&amp;M VIGILANCIA E SEGURANCA LTDA</v>
          </cell>
          <cell r="Y222" t="str">
            <v>Caixa Econômica Federal</v>
          </cell>
          <cell r="Z222">
            <v>104</v>
          </cell>
          <cell r="AA222">
            <v>2234</v>
          </cell>
          <cell r="AB222">
            <v>579546747</v>
          </cell>
          <cell r="AC222" t="str">
            <v>GO</v>
          </cell>
          <cell r="AD222" t="str">
            <v>Aparecida de Goiânia</v>
          </cell>
          <cell r="AE222" t="str">
            <v>Pedido de Compra Integrado NIMBI Baseado em Pedidos de compra 9930. - NFSE 364 - P&amp;M VIGILANCIA</v>
          </cell>
          <cell r="AF222">
            <v>31207.8</v>
          </cell>
        </row>
        <row r="223">
          <cell r="W223" t="str">
            <v>32.292.992/0001-64</v>
          </cell>
          <cell r="X223" t="str">
            <v>P&amp;M VIGILANCIA E SEGURANCA LTDA</v>
          </cell>
          <cell r="Y223" t="str">
            <v>Caixa Econômica Federal</v>
          </cell>
          <cell r="Z223">
            <v>104</v>
          </cell>
          <cell r="AA223">
            <v>2234</v>
          </cell>
          <cell r="AB223">
            <v>579546747</v>
          </cell>
          <cell r="AC223" t="str">
            <v>GO</v>
          </cell>
          <cell r="AD223" t="str">
            <v>Aparecida de Goiânia</v>
          </cell>
          <cell r="AE223" t="str">
            <v>PO REF NFSE 365 - P&amp;M VIGILANCIA Baseado em Pedidos de compra 12401.</v>
          </cell>
          <cell r="AF223">
            <v>1040.29</v>
          </cell>
        </row>
        <row r="224">
          <cell r="W224" t="str">
            <v>07.432.517/0001-07</v>
          </cell>
          <cell r="X224" t="str">
            <v>SIMPRESS COMERCIO LOCACAO E SERVICOS LTDA</v>
          </cell>
          <cell r="Y224" t="str">
            <v>Banco do Brasil S.A.</v>
          </cell>
          <cell r="Z224">
            <v>1</v>
          </cell>
          <cell r="AA224">
            <v>3400</v>
          </cell>
          <cell r="AB224">
            <v>105457</v>
          </cell>
          <cell r="AC224" t="str">
            <v>SP</v>
          </cell>
          <cell r="AD224" t="str">
            <v>Santana de Parnaíba</v>
          </cell>
          <cell r="AE224" t="str">
            <v>PO REF NFSE 320129 - SIMPRESS COMERCIO Baseado em Pedidos de compra 12410.</v>
          </cell>
          <cell r="AF224">
            <v>270.76</v>
          </cell>
        </row>
        <row r="225">
          <cell r="W225" t="str">
            <v>32.853.748/0001-23</v>
          </cell>
          <cell r="X225" t="str">
            <v>LIDDERA GESTAO EMPRESARIAL LTDA</v>
          </cell>
          <cell r="Y225" t="str">
            <v>Banco Santander (Brasil) S. A.</v>
          </cell>
          <cell r="Z225">
            <v>33</v>
          </cell>
          <cell r="AA225">
            <v>4432</v>
          </cell>
          <cell r="AB225">
            <v>13004962</v>
          </cell>
          <cell r="AC225" t="str">
            <v>RN</v>
          </cell>
          <cell r="AD225" t="str">
            <v>Mossoró</v>
          </cell>
          <cell r="AE225" t="str">
            <v>PO REF NFSE 495 - LIDDERA GESTAO Baseado em Pedidos de compra 12411.</v>
          </cell>
          <cell r="AF225">
            <v>5226.66</v>
          </cell>
        </row>
        <row r="226">
          <cell r="X226" t="str">
            <v>ROSILENE DA SILVA COLARES</v>
          </cell>
          <cell r="Y226" t="str">
            <v>Banco Santander (Brasil) S. A.</v>
          </cell>
          <cell r="Z226">
            <v>33</v>
          </cell>
          <cell r="AA226">
            <v>3191</v>
          </cell>
          <cell r="AB226">
            <v>1003183</v>
          </cell>
          <cell r="AC226" t="str">
            <v>AP</v>
          </cell>
          <cell r="AD226" t="str">
            <v>Macapá</v>
          </cell>
          <cell r="AE226" t="str">
            <v>PO REF PGTO DIARIA PLANO DE DESPESA 2704 - ROSILENE DA SILVA Baseado em Pedidos de compra 12412.</v>
          </cell>
          <cell r="AF226">
            <v>862.5</v>
          </cell>
        </row>
        <row r="227">
          <cell r="X227" t="str">
            <v>WALTER ANTONIO SILVA VIANA</v>
          </cell>
          <cell r="Y227" t="str">
            <v>Itaú Unibanco  S.A.</v>
          </cell>
          <cell r="Z227">
            <v>341</v>
          </cell>
          <cell r="AA227">
            <v>1351</v>
          </cell>
          <cell r="AB227">
            <v>21947</v>
          </cell>
          <cell r="AC227" t="str">
            <v>PA</v>
          </cell>
          <cell r="AD227" t="str">
            <v>Santarém</v>
          </cell>
          <cell r="AE227" t="str">
            <v>PO REF PGTO DIARIA PLANO DE DESPESA 2719 - WALTER ANTONIO Baseado em Pedidos de compra 12414.</v>
          </cell>
          <cell r="AF227">
            <v>517.5</v>
          </cell>
        </row>
        <row r="228">
          <cell r="X228" t="str">
            <v>SIMONE GOMES GUIMARAES</v>
          </cell>
          <cell r="Y228" t="str">
            <v>Banco Santander (Brasil) S. A.</v>
          </cell>
          <cell r="Z228">
            <v>33</v>
          </cell>
          <cell r="AA228">
            <v>1669</v>
          </cell>
          <cell r="AB228">
            <v>1008956</v>
          </cell>
          <cell r="AC228" t="str">
            <v>RJ</v>
          </cell>
          <cell r="AD228" t="str">
            <v>Rio de Janeiro</v>
          </cell>
          <cell r="AE228" t="str">
            <v>PO REF PGTO DIARIA PLANO DE DESPESA 2706 - SIMONE GOMES Baseado em Pedidos de compra 12415.</v>
          </cell>
          <cell r="AF228">
            <v>657</v>
          </cell>
        </row>
        <row r="229">
          <cell r="X229" t="str">
            <v>ANDREA DE ARAUJO CAVALCANTI</v>
          </cell>
          <cell r="Y229" t="str">
            <v>Caixa Econômica Federal</v>
          </cell>
          <cell r="Z229">
            <v>104</v>
          </cell>
          <cell r="AA229">
            <v>735</v>
          </cell>
          <cell r="AB229">
            <v>24529</v>
          </cell>
          <cell r="AC229" t="str">
            <v>RJ</v>
          </cell>
          <cell r="AD229" t="str">
            <v>Rio de Janeiro</v>
          </cell>
          <cell r="AE229" t="str">
            <v>PO REF PGTO DIARIA PLANO DE DESPESA 2699 - ANDREA DE ARAUJO Baseado em Pedidos de compra 12420.</v>
          </cell>
          <cell r="AF229">
            <v>657</v>
          </cell>
        </row>
        <row r="230">
          <cell r="W230" t="str">
            <v>07.432.517/0001-07</v>
          </cell>
          <cell r="X230" t="str">
            <v>SIMPRESS COMERCIO LOCACAO E SERVICOS LTDA</v>
          </cell>
          <cell r="Y230" t="str">
            <v>Banco do Brasil S.A.</v>
          </cell>
          <cell r="Z230">
            <v>1</v>
          </cell>
          <cell r="AA230">
            <v>3400</v>
          </cell>
          <cell r="AB230">
            <v>105457</v>
          </cell>
          <cell r="AC230" t="str">
            <v>SP</v>
          </cell>
          <cell r="AD230" t="str">
            <v>Santana de Parnaíba</v>
          </cell>
          <cell r="AE230" t="str">
            <v>PO REF NFSE 320112 - SIMPRESS COMERCIO Baseado em Pedidos de compra 12442.</v>
          </cell>
          <cell r="AF230">
            <v>286.68</v>
          </cell>
        </row>
        <row r="231">
          <cell r="W231" t="str">
            <v>40.432.544/0001-47</v>
          </cell>
          <cell r="X231" t="str">
            <v>CLARO S.A.</v>
          </cell>
          <cell r="AC231" t="str">
            <v>SP</v>
          </cell>
          <cell r="AD231" t="str">
            <v>São Paulo</v>
          </cell>
          <cell r="AE231" t="str">
            <v>PO REF FAT 90228063 - CLARO SA Baseado em Pedidos de compra 12444.</v>
          </cell>
          <cell r="AF231">
            <v>75.17</v>
          </cell>
        </row>
        <row r="232">
          <cell r="W232" t="str">
            <v>17.064.280/0001-02</v>
          </cell>
          <cell r="X232" t="str">
            <v>A PANTERA CONSTRUCAO E ACABAMENTO LTDA</v>
          </cell>
          <cell r="AC232" t="str">
            <v>MT</v>
          </cell>
          <cell r="AD232" t="str">
            <v>Alta Floresta</v>
          </cell>
          <cell r="AE232" t="str">
            <v>PO REF. DANFE 348810 - A PANTERA (FUNDO FIXO - FFCX 11/DNAT/2025 - ROSANA MELO DE SOUZA) Baseado em Pedidos de compra 12443.</v>
          </cell>
          <cell r="AF232">
            <v>33.1</v>
          </cell>
        </row>
        <row r="233">
          <cell r="W233" t="str">
            <v>35.680.873/0001-77</v>
          </cell>
          <cell r="X233" t="str">
            <v>MATERIAIS PARA CONSTRUCAO ALMEIDA LTDA</v>
          </cell>
          <cell r="AC233" t="str">
            <v>MT</v>
          </cell>
          <cell r="AD233" t="str">
            <v>Alta Floresta</v>
          </cell>
          <cell r="AE233" t="str">
            <v>PO REF. DANFE 24916 - MATERIAS PARA CONSTRUÇÃO (FUNDO FIXO - FFCX 11/DNAT/2025 - ROSANA MELO DE SOUZA) Baseado em Pedidos de compra 12445.</v>
          </cell>
          <cell r="AF233">
            <v>783.52</v>
          </cell>
        </row>
        <row r="234">
          <cell r="W234" t="str">
            <v>19.134.985/0001-76</v>
          </cell>
          <cell r="X234" t="str">
            <v>IVA C. SCHUSTER - ME</v>
          </cell>
          <cell r="AC234" t="str">
            <v>MT</v>
          </cell>
          <cell r="AD234" t="str">
            <v>Alta Floresta</v>
          </cell>
          <cell r="AE234" t="str">
            <v>PO REF. NFSE 82 - IVA (FUNDO FIXO - FFCX 11/DNAT/2025 - ROSANA MELO DE SOUZA) Baseado em Pedidos de compra 12446.</v>
          </cell>
          <cell r="AF234">
            <v>380</v>
          </cell>
        </row>
        <row r="235">
          <cell r="W235" t="str">
            <v>21.637.658/0001-89</v>
          </cell>
          <cell r="X235" t="str">
            <v>MAIA MATERIAIS ELETRICOS LTDA</v>
          </cell>
          <cell r="AC235" t="str">
            <v>MT</v>
          </cell>
          <cell r="AD235" t="str">
            <v>Alta Floresta</v>
          </cell>
          <cell r="AE235" t="str">
            <v>PO REF. DANFE 20762 - MAIA MATERIAIS (FUNDO FIXO - FFCX 11/DNAT/2025 - ROSANA MELO DE SOUZA) Baseado em Pedidos de compra 12448.</v>
          </cell>
          <cell r="AF235">
            <v>133.66999999999999</v>
          </cell>
        </row>
        <row r="236">
          <cell r="W236" t="str">
            <v>05.091.585/0001-16</v>
          </cell>
          <cell r="X236" t="str">
            <v>AMAZONIA POCOS ARTESIANOS LTDA</v>
          </cell>
          <cell r="AC236" t="str">
            <v>MT</v>
          </cell>
          <cell r="AD236" t="str">
            <v>Alta Floresta</v>
          </cell>
          <cell r="AE236" t="str">
            <v>PO REF. NFSE 345 - AMAZONIA (FUNDO FIXO - FFCX 11/DNAT/2025 - ROSANA MELO DE SOUZA) Baseado em Pedidos de compra 12449.</v>
          </cell>
          <cell r="AF236">
            <v>100</v>
          </cell>
        </row>
        <row r="237">
          <cell r="W237" t="str">
            <v>32.853.748/0001-23</v>
          </cell>
          <cell r="X237" t="str">
            <v>LIDDERA GESTAO EMPRESARIAL LTDA</v>
          </cell>
          <cell r="Y237" t="str">
            <v>Banco Santander (Brasil) S. A.</v>
          </cell>
          <cell r="Z237">
            <v>33</v>
          </cell>
          <cell r="AA237">
            <v>4432</v>
          </cell>
          <cell r="AB237">
            <v>13004962</v>
          </cell>
          <cell r="AC237" t="str">
            <v>RJ</v>
          </cell>
          <cell r="AD237" t="str">
            <v>Rio das Ostras</v>
          </cell>
          <cell r="AE237" t="str">
            <v>PO REF NFSE 493 - LIDDERA GESTAO Baseado em Pedidos de compra 12451.</v>
          </cell>
          <cell r="AF237">
            <v>4990</v>
          </cell>
        </row>
        <row r="238">
          <cell r="W238" t="str">
            <v>07.432.517/0001-07</v>
          </cell>
          <cell r="X238" t="str">
            <v>SIMPRESS COMERCIO LOCACAO E SERVICOS LTDA</v>
          </cell>
          <cell r="Y238" t="str">
            <v>Banco do Brasil S.A.</v>
          </cell>
          <cell r="Z238">
            <v>1</v>
          </cell>
          <cell r="AA238">
            <v>3400</v>
          </cell>
          <cell r="AB238">
            <v>105457</v>
          </cell>
          <cell r="AC238" t="str">
            <v>SP</v>
          </cell>
          <cell r="AD238" t="str">
            <v>Santana de Parnaíba</v>
          </cell>
          <cell r="AE238" t="str">
            <v>PO REF NFSE 320114 - SIMPRESS COMERCIO Baseado em Pedidos de compra 12389.</v>
          </cell>
          <cell r="AF238">
            <v>1320.83</v>
          </cell>
        </row>
        <row r="239">
          <cell r="W239" t="str">
            <v>07.432.517/0001-07</v>
          </cell>
          <cell r="X239" t="str">
            <v>SIMPRESS COMERCIO LOCACAO E SERVICOS LTDA</v>
          </cell>
          <cell r="Y239" t="str">
            <v>Banco do Brasil S.A.</v>
          </cell>
          <cell r="Z239">
            <v>1</v>
          </cell>
          <cell r="AA239">
            <v>3400</v>
          </cell>
          <cell r="AB239">
            <v>105457</v>
          </cell>
          <cell r="AC239" t="str">
            <v>SP</v>
          </cell>
          <cell r="AD239" t="str">
            <v>Santana de Parnaíba</v>
          </cell>
          <cell r="AE239" t="str">
            <v>PO REF NFSE 320125 - SIMPRESS COMERCIO Baseado em Pedidos de compra 12396.</v>
          </cell>
          <cell r="AF239">
            <v>1705.91</v>
          </cell>
        </row>
        <row r="240">
          <cell r="X240" t="str">
            <v>NEIDE ANGELINA CARDOSO</v>
          </cell>
          <cell r="Y240" t="str">
            <v>Banco Bradesco S.A.</v>
          </cell>
          <cell r="Z240">
            <v>237</v>
          </cell>
          <cell r="AA240">
            <v>3176</v>
          </cell>
          <cell r="AB240">
            <v>680132</v>
          </cell>
          <cell r="AC240" t="str">
            <v>SP</v>
          </cell>
          <cell r="AD240" t="str">
            <v>Guarulhos</v>
          </cell>
          <cell r="AE240" t="str">
            <v>PO REF GASTOS SEM COMPROVANTE PEDAGIO - NEIDE ANGELINA (FUNDO FIXO 25 - NEIDE ANGELINA) Baseado em Pedidos de compra 12474.</v>
          </cell>
          <cell r="AF240">
            <v>56.2</v>
          </cell>
        </row>
        <row r="241">
          <cell r="W241" t="str">
            <v>59.084.742/0001-95</v>
          </cell>
          <cell r="X241" t="str">
            <v>59.084.742 JESSICA SOUZA DA SILVA MIRANDA</v>
          </cell>
          <cell r="Y241" t="str">
            <v>PICPAY</v>
          </cell>
          <cell r="Z241">
            <v>380</v>
          </cell>
          <cell r="AA241">
            <v>1</v>
          </cell>
          <cell r="AB241">
            <v>122087137</v>
          </cell>
          <cell r="AC241" t="str">
            <v>SP</v>
          </cell>
          <cell r="AD241" t="str">
            <v>São Paulo</v>
          </cell>
          <cell r="AE241" t="str">
            <v>PO REF NFSE 5 - JESSICA SOUZA (FUNDO FIXO 25 - NEIDE ANGELINA) Baseado em Pedidos de compra 12473.</v>
          </cell>
          <cell r="AF241">
            <v>220</v>
          </cell>
        </row>
        <row r="242">
          <cell r="W242" t="str">
            <v>43.283.811/0125-90</v>
          </cell>
          <cell r="X242" t="str">
            <v>KALUNGA SA</v>
          </cell>
          <cell r="AC242" t="str">
            <v>SP</v>
          </cell>
          <cell r="AD242" t="str">
            <v>Guarulhos</v>
          </cell>
          <cell r="AE242" t="str">
            <v>PO REF DANFE 545910 - KALUNGA SA (FUNDO FIXO 25 - NEIDE ANGELINA) Baseado em Pedidos de compra 12472.</v>
          </cell>
          <cell r="AF242">
            <v>176.7</v>
          </cell>
        </row>
        <row r="243">
          <cell r="X243" t="str">
            <v>NEIDE ANGELINA CARDOSO</v>
          </cell>
          <cell r="Y243" t="str">
            <v>Banco Bradesco S.A.</v>
          </cell>
          <cell r="Z243">
            <v>237</v>
          </cell>
          <cell r="AA243">
            <v>3176</v>
          </cell>
          <cell r="AB243">
            <v>680132</v>
          </cell>
          <cell r="AC243" t="str">
            <v>SP</v>
          </cell>
          <cell r="AD243" t="str">
            <v>Guarulhos</v>
          </cell>
          <cell r="AE243" t="str">
            <v>PO REF FUNDO FIXO 25 - NEIDE ANGELINA Baseado em Pedidos de compra 12469.</v>
          </cell>
          <cell r="AF243">
            <v>452.9</v>
          </cell>
        </row>
        <row r="244">
          <cell r="W244" t="str">
            <v>07.239.237/0001-79</v>
          </cell>
          <cell r="X244" t="str">
            <v>C L BESERRA &amp; CIA LTDA</v>
          </cell>
          <cell r="Y244" t="str">
            <v>Banco do Brasil S.A.</v>
          </cell>
          <cell r="Z244">
            <v>1</v>
          </cell>
          <cell r="AA244">
            <v>4249</v>
          </cell>
          <cell r="AB244">
            <v>27781</v>
          </cell>
          <cell r="AC244" t="str">
            <v>PI</v>
          </cell>
          <cell r="AD244" t="str">
            <v>Teresina</v>
          </cell>
          <cell r="AE244" t="str">
            <v>Pedido de Compra Integrado NIMBI Baseado em Pedidos de compra 7221. - DANFE 4300 - C L BESERRA</v>
          </cell>
          <cell r="AF244">
            <v>214.5</v>
          </cell>
        </row>
        <row r="245">
          <cell r="W245" t="str">
            <v>57.784.453/0001-73</v>
          </cell>
          <cell r="X245" t="str">
            <v>COSMOS ELEVADORES LTDA</v>
          </cell>
          <cell r="Y245" t="str">
            <v>Banco Santander (Brasil) S. A.</v>
          </cell>
          <cell r="Z245">
            <v>33</v>
          </cell>
          <cell r="AA245">
            <v>2307</v>
          </cell>
          <cell r="AB245">
            <v>13002507</v>
          </cell>
          <cell r="AC245" t="str">
            <v>MA</v>
          </cell>
          <cell r="AD245" t="str">
            <v>São Luís</v>
          </cell>
          <cell r="AE245" t="str">
            <v>Pedido de Compra Integrado NIMBI Baseado em Pedidos de compra 6462. - NFSE 30 - COSMOS ELEVADORES</v>
          </cell>
          <cell r="AF245">
            <v>600</v>
          </cell>
        </row>
        <row r="246">
          <cell r="W246" t="str">
            <v>07.432.517/0001-07</v>
          </cell>
          <cell r="X246" t="str">
            <v>SIMPRESS COMERCIO LOCACAO E SERVICOS LTDA</v>
          </cell>
          <cell r="Y246" t="str">
            <v>Banco do Brasil S.A.</v>
          </cell>
          <cell r="Z246">
            <v>1</v>
          </cell>
          <cell r="AA246">
            <v>3400</v>
          </cell>
          <cell r="AB246">
            <v>105457</v>
          </cell>
          <cell r="AC246" t="str">
            <v>SP</v>
          </cell>
          <cell r="AD246" t="str">
            <v>Santana de Parnaíba</v>
          </cell>
          <cell r="AE246" t="str">
            <v>PO REF NFSE 320110 - SIMPRESS COMERCIO Baseado em Pedidos de compra 12479.</v>
          </cell>
          <cell r="AF246">
            <v>494.92</v>
          </cell>
        </row>
        <row r="247">
          <cell r="W247" t="str">
            <v>07.432.517/0001-07</v>
          </cell>
          <cell r="X247" t="str">
            <v>SIMPRESS COMERCIO LOCACAO E SERVICOS LTDA</v>
          </cell>
          <cell r="Y247" t="str">
            <v>Banco do Brasil S.A.</v>
          </cell>
          <cell r="Z247">
            <v>1</v>
          </cell>
          <cell r="AA247">
            <v>3400</v>
          </cell>
          <cell r="AB247">
            <v>105457</v>
          </cell>
          <cell r="AC247" t="str">
            <v>SP</v>
          </cell>
          <cell r="AD247" t="str">
            <v>Santana de Parnaíba</v>
          </cell>
          <cell r="AE247" t="str">
            <v>PO REF. NFSE 320130 SIMPRESS COM. LOCAÇÃO E SERVIÇOS SA Baseado em Pedidos de compra 12548.</v>
          </cell>
          <cell r="AF247">
            <v>171.63</v>
          </cell>
        </row>
        <row r="248">
          <cell r="W248" t="str">
            <v>08.720.790/0001-91</v>
          </cell>
          <cell r="X248" t="str">
            <v>POLO ADMINISTRACAO LTDA</v>
          </cell>
          <cell r="Y248" t="str">
            <v>Banco do Brasil S.A.</v>
          </cell>
          <cell r="Z248">
            <v>1</v>
          </cell>
          <cell r="AA248">
            <v>1507</v>
          </cell>
          <cell r="AB248">
            <v>90823</v>
          </cell>
          <cell r="AC248" t="str">
            <v>DF</v>
          </cell>
          <cell r="AD248" t="str">
            <v>Brasília</v>
          </cell>
          <cell r="AE248" t="str">
            <v>PO REF NFSE 1253 - POLO ADMINISTRACAO Baseado em Pedidos de compra 12484.</v>
          </cell>
          <cell r="AF248">
            <v>7360.85</v>
          </cell>
        </row>
        <row r="249">
          <cell r="W249" t="str">
            <v>10.659.927/0001-91</v>
          </cell>
          <cell r="X249" t="str">
            <v>MUTUAL SERVICOS DE LIMPEZA E CONSTRUCOES LTDA</v>
          </cell>
          <cell r="Y249" t="str">
            <v>Banco do Brasil S.A.</v>
          </cell>
          <cell r="Z249">
            <v>1</v>
          </cell>
          <cell r="AA249">
            <v>3219</v>
          </cell>
          <cell r="AB249">
            <v>7547</v>
          </cell>
          <cell r="AC249" t="str">
            <v>PI</v>
          </cell>
          <cell r="AD249" t="str">
            <v>Teresina</v>
          </cell>
          <cell r="AE249" t="str">
            <v>PO REF. NFSE 32511 - MUTUAL SERVICOS DE LIMPEZA Baseado em Pedidos de compra 12550.</v>
          </cell>
          <cell r="AF249">
            <v>8858.14</v>
          </cell>
        </row>
        <row r="250">
          <cell r="W250" t="str">
            <v>32.853.748/0001-23</v>
          </cell>
          <cell r="X250" t="str">
            <v>LIDDERA GESTAO EMPRESARIAL LTDA</v>
          </cell>
          <cell r="Y250" t="str">
            <v>Banco Santander (Brasil) S. A.</v>
          </cell>
          <cell r="Z250">
            <v>33</v>
          </cell>
          <cell r="AA250">
            <v>4432</v>
          </cell>
          <cell r="AB250">
            <v>13004962</v>
          </cell>
          <cell r="AC250" t="str">
            <v>RJ</v>
          </cell>
          <cell r="AD250" t="str">
            <v>Rio das Ostras</v>
          </cell>
          <cell r="AE250" t="str">
            <v>PO REF. NFSE 497 - LIDDERA GESTAO EMPRESARIAL LTDA Baseado em Pedidos de compra 12565.</v>
          </cell>
          <cell r="AF250">
            <v>17546.61</v>
          </cell>
        </row>
        <row r="251">
          <cell r="W251" t="str">
            <v>07.432.517/0001-07</v>
          </cell>
          <cell r="X251" t="str">
            <v>SIMPRESS COMERCIO LOCACAO E SERVICOS LTDA</v>
          </cell>
          <cell r="Y251" t="str">
            <v>Banco do Brasil S.A.</v>
          </cell>
          <cell r="Z251">
            <v>1</v>
          </cell>
          <cell r="AA251">
            <v>3400</v>
          </cell>
          <cell r="AB251">
            <v>105457</v>
          </cell>
          <cell r="AC251" t="str">
            <v>SP</v>
          </cell>
          <cell r="AD251" t="str">
            <v>Santana de Parnaíba</v>
          </cell>
          <cell r="AE251" t="str">
            <v>PO REF. NFSE 320123 - SIMPRESS Baseado em Pedidos de compra 12567.</v>
          </cell>
          <cell r="AF251">
            <v>291.57</v>
          </cell>
        </row>
        <row r="252">
          <cell r="W252" t="str">
            <v>32.596.173/0001-00</v>
          </cell>
          <cell r="X252" t="str">
            <v>IC SUPPLY ENGENHARIA LTDA</v>
          </cell>
          <cell r="Y252" t="str">
            <v>Banco do Brasil S.A.</v>
          </cell>
          <cell r="Z252">
            <v>1</v>
          </cell>
          <cell r="AA252" t="str">
            <v>3455-x</v>
          </cell>
          <cell r="AB252">
            <v>21134</v>
          </cell>
          <cell r="AC252" t="str">
            <v>RJ</v>
          </cell>
          <cell r="AD252" t="str">
            <v>Rio de Janeiro</v>
          </cell>
          <cell r="AE252" t="str">
            <v>PO REF. NFSE 299 - I C SUPLLY Baseado em Pedidos de compra 12570.</v>
          </cell>
          <cell r="AF252">
            <v>11145.11</v>
          </cell>
        </row>
        <row r="253">
          <cell r="W253" t="str">
            <v>61.600.839/0001-55</v>
          </cell>
          <cell r="X253" t="str">
            <v>CENTRO DE INTEGRACAO EMPRESA ESCOLA CIE E</v>
          </cell>
          <cell r="Y253" t="str">
            <v>Banco Bradesco S.A.</v>
          </cell>
          <cell r="Z253">
            <v>237</v>
          </cell>
          <cell r="AA253">
            <v>3391</v>
          </cell>
          <cell r="AB253">
            <v>86620</v>
          </cell>
          <cell r="AC253" t="str">
            <v>SP</v>
          </cell>
          <cell r="AD253" t="str">
            <v>São Paulo</v>
          </cell>
          <cell r="AE253" t="str">
            <v>PO REF. NFSE 03825256 - CIEE Baseado em Pedidos de compra 12585.</v>
          </cell>
          <cell r="AF253">
            <v>1260</v>
          </cell>
        </row>
        <row r="254">
          <cell r="W254" t="str">
            <v>61.600.839/0001-55</v>
          </cell>
          <cell r="X254" t="str">
            <v>CENTRO DE INTEGRACAO EMPRESA ESCOLA CIE E</v>
          </cell>
          <cell r="Y254" t="str">
            <v>Banco Bradesco S.A.</v>
          </cell>
          <cell r="Z254">
            <v>237</v>
          </cell>
          <cell r="AA254">
            <v>3391</v>
          </cell>
          <cell r="AB254">
            <v>86620</v>
          </cell>
          <cell r="AC254" t="str">
            <v>SP</v>
          </cell>
          <cell r="AD254" t="str">
            <v>São Paulo</v>
          </cell>
          <cell r="AE254" t="str">
            <v>PO REF. CARTA FATURA 000384309 - CIEE Baseado em Pedidos de compra 12588.</v>
          </cell>
          <cell r="AF254">
            <v>25719.03</v>
          </cell>
        </row>
        <row r="255">
          <cell r="W255" t="str">
            <v>33.661.745/0001-50</v>
          </cell>
          <cell r="X255" t="str">
            <v>CENTRO DE INTEGRAÇÃO EMPRESA-ESCOLA DO ESTADO</v>
          </cell>
          <cell r="Y255" t="str">
            <v>Banco Bradesco S.A.</v>
          </cell>
          <cell r="Z255">
            <v>237</v>
          </cell>
          <cell r="AA255">
            <v>3391</v>
          </cell>
          <cell r="AB255">
            <v>95401</v>
          </cell>
          <cell r="AC255" t="str">
            <v>RJ</v>
          </cell>
          <cell r="AD255" t="str">
            <v>Rio de Janeiro</v>
          </cell>
          <cell r="AE255" t="str">
            <v>PO REF. NFSE 00344994 - CIEE Baseado em Pedidos de compra 12589.</v>
          </cell>
          <cell r="AF255">
            <v>3407.88</v>
          </cell>
        </row>
        <row r="256">
          <cell r="W256" t="str">
            <v>33.661.745/0001-50</v>
          </cell>
          <cell r="X256" t="str">
            <v>CENTRO DE INTEGRAÇÃO EMPRESA-ESCOLA DO ESTADO</v>
          </cell>
          <cell r="Y256" t="str">
            <v>Banco Bradesco S.A.</v>
          </cell>
          <cell r="Z256">
            <v>237</v>
          </cell>
          <cell r="AA256">
            <v>3391</v>
          </cell>
          <cell r="AB256">
            <v>95401</v>
          </cell>
          <cell r="AC256" t="str">
            <v>RJ</v>
          </cell>
          <cell r="AD256" t="str">
            <v>Rio de Janeiro</v>
          </cell>
          <cell r="AE256" t="str">
            <v>PO REF. RECIBO 78240 - CIEE Baseado em Pedidos de compra 12595.</v>
          </cell>
          <cell r="AF256">
            <v>6005.02</v>
          </cell>
        </row>
        <row r="257">
          <cell r="W257" t="str">
            <v>45.238.772/0001-02</v>
          </cell>
          <cell r="X257" t="str">
            <v>SBPB PARNAIBA SOCIEDADE DE PROPOSITO ESPECIFICO S/A</v>
          </cell>
          <cell r="AC257" t="str">
            <v>PI</v>
          </cell>
          <cell r="AD257" t="str">
            <v>Parnaíba</v>
          </cell>
          <cell r="AE257" t="str">
            <v>PO REF A RATEIO DE AGUA E ENERGIA ENTRE DNPB E SBPB- BOLETO 40- SBPB Baseado em Pedidos de compra 12614.</v>
          </cell>
          <cell r="AF257">
            <v>2671.5</v>
          </cell>
        </row>
        <row r="258">
          <cell r="W258" t="str">
            <v>08.839.083/0001-19</v>
          </cell>
          <cell r="X258" t="str">
            <v>EDELWEISS COMERCIO DE PAPELARIA LTDA</v>
          </cell>
          <cell r="AC258" t="str">
            <v>RJ</v>
          </cell>
          <cell r="AD258" t="str">
            <v>Rio de Janeiro</v>
          </cell>
          <cell r="AE258" t="str">
            <v>PO REF. NFSE 30524 - EDELWISS (FUNDO FIXO - 011-DNRJ-2025 - RODRIGO LIMA JORDÃO) Baseado em Pedidos de compra 12581.</v>
          </cell>
          <cell r="AF258">
            <v>40</v>
          </cell>
        </row>
        <row r="259">
          <cell r="W259" t="str">
            <v>18.447.007/0001-11</v>
          </cell>
          <cell r="X259" t="str">
            <v>GEDISON DA SILVA PEREIRA 00561297770</v>
          </cell>
          <cell r="AC259" t="str">
            <v>RJ</v>
          </cell>
          <cell r="AD259" t="str">
            <v>Rio de Janeiro</v>
          </cell>
          <cell r="AE259" t="str">
            <v>PO REF. NFSE 276 - GEDISON (FUNDO FIXO - 011-DNRJ-2025 - RODRIGO LIMA JORDÃO) Baseado em Pedidos de compra 12582.</v>
          </cell>
          <cell r="AF259">
            <v>192</v>
          </cell>
        </row>
        <row r="260">
          <cell r="W260" t="str">
            <v>21.435.199/0001-50</v>
          </cell>
          <cell r="X260" t="str">
            <v>21.435.199 NELSON NEVIO NUNES</v>
          </cell>
          <cell r="AC260" t="str">
            <v>RJ</v>
          </cell>
          <cell r="AD260" t="str">
            <v>Rio de Janeiro</v>
          </cell>
          <cell r="AE260" t="str">
            <v>PO REF. NFSE 302 - NELSON (FUNDO FIXO - 011-DNRJ-2025 - RODRIGO LIMA JORDÃO) Baseado em Pedidos de compra 12696.</v>
          </cell>
          <cell r="AF260">
            <v>35</v>
          </cell>
        </row>
        <row r="261">
          <cell r="W261" t="str">
            <v>07.831.556/0001-79</v>
          </cell>
          <cell r="X261" t="str">
            <v>BAZAR PRINCIPE DO CASTELO LTDA.</v>
          </cell>
          <cell r="AC261" t="str">
            <v>RJ</v>
          </cell>
          <cell r="AD261" t="str">
            <v>Rio de Janeiro</v>
          </cell>
          <cell r="AE261" t="str">
            <v>PO REF. NFCE 81361 - BAZAR PRINCIPE (FUNDO FIXO - 011-DNRJ-2025 - RODRIGO LIMA JORDÃO) Baseado em Pedidos de compra 12698.</v>
          </cell>
          <cell r="AF261">
            <v>9.9</v>
          </cell>
        </row>
        <row r="262">
          <cell r="X262" t="str">
            <v>RODRIGO LIMA JORDÃO</v>
          </cell>
          <cell r="Y262" t="str">
            <v>Banco Bradesco S.A.</v>
          </cell>
          <cell r="Z262">
            <v>237</v>
          </cell>
          <cell r="AA262">
            <v>3176</v>
          </cell>
          <cell r="AB262">
            <v>680132</v>
          </cell>
          <cell r="AC262" t="str">
            <v>RJ</v>
          </cell>
          <cell r="AD262" t="str">
            <v>Rio de Janeiro</v>
          </cell>
          <cell r="AE262" t="str">
            <v>PO REF. FUNDO FIXO - 011-DNRJ-2025 - RODRIGO LIMA JORDÃO Baseado em Pedidos de compra 12699.</v>
          </cell>
          <cell r="AF262">
            <v>276.89999999999998</v>
          </cell>
        </row>
        <row r="263">
          <cell r="W263" t="str">
            <v>18.353.051/0001-62</v>
          </cell>
          <cell r="X263" t="str">
            <v>FRANCISCO DE PAULA BALIEIRO JUNIOR</v>
          </cell>
          <cell r="AC263" t="str">
            <v>PA</v>
          </cell>
          <cell r="AD263" t="str">
            <v>Marabá</v>
          </cell>
          <cell r="AE263" t="str">
            <v>PO REF. NFSE 392 - FRANCISCO DE PAULA (FUNDO FIXO - JOHNATHAN PIANCO SILVA - 018-DNMA-2025 ) Baseado em Pedidos de compra 12552.</v>
          </cell>
          <cell r="AF263">
            <v>300</v>
          </cell>
        </row>
        <row r="264">
          <cell r="W264" t="str">
            <v>29.642.429/0001-64</v>
          </cell>
          <cell r="X264" t="str">
            <v>ECO SISTEMAS ELETRICOS LTDA</v>
          </cell>
          <cell r="AC264" t="str">
            <v>PA</v>
          </cell>
          <cell r="AD264" t="str">
            <v>Marabá</v>
          </cell>
          <cell r="AE264" t="str">
            <v>PO REF. DANFE 65 - ECO (FUNDO FIXO - 018-DNMA-2025 - JOHNATHAN PIANCO SILVA) Baseado em Pedidos de compra 12554.</v>
          </cell>
          <cell r="AF264">
            <v>260</v>
          </cell>
        </row>
        <row r="265">
          <cell r="W265" t="str">
            <v>28.206.904/0001-97</v>
          </cell>
          <cell r="X265" t="str">
            <v>O. C. DA SILVA - COM. DE NOVOS E USADOS</v>
          </cell>
          <cell r="AC265" t="str">
            <v>PA</v>
          </cell>
          <cell r="AD265" t="str">
            <v>Marabá</v>
          </cell>
          <cell r="AE265" t="str">
            <v>PO REF. DANFE 26484 - O. C. DA SILVA (FUNDO FIXO - 018-DNMA-2025 - JOHNATHAN PIANCO SILVA) Baseado em Pedidos de compra 12556.</v>
          </cell>
          <cell r="AF265">
            <v>49.38</v>
          </cell>
        </row>
        <row r="266">
          <cell r="W266" t="str">
            <v>28.206.904/0001-97</v>
          </cell>
          <cell r="X266" t="str">
            <v>O. C. DA SILVA - COM. DE NOVOS E USADOS</v>
          </cell>
          <cell r="AC266" t="str">
            <v>PA</v>
          </cell>
          <cell r="AD266" t="str">
            <v>Marabá</v>
          </cell>
          <cell r="AE266" t="str">
            <v>PO REF. DANFE 26481 - O. C. DA SILVA (FUNDO FIXO - 018-DNMA-2025 - JOHNATHAN PIANCO SILVA) Baseado em Pedidos de compra 12557.</v>
          </cell>
          <cell r="AF266">
            <v>285</v>
          </cell>
        </row>
        <row r="267">
          <cell r="W267" t="str">
            <v>59.346.089/0001-95</v>
          </cell>
          <cell r="X267" t="str">
            <v>A &amp; E COMERCIO LTDA</v>
          </cell>
          <cell r="AC267" t="str">
            <v>PA</v>
          </cell>
          <cell r="AD267" t="str">
            <v>Marabá</v>
          </cell>
          <cell r="AE267" t="str">
            <v>PO REF. DANFE 3238 - ALVORADA (FUNDO FIXO  - 018-DNMA-2025 - JOHNATHAN PIANCO SILVA) Baseado em Pedidos de compra 12559.</v>
          </cell>
          <cell r="AF267">
            <v>54</v>
          </cell>
        </row>
        <row r="268">
          <cell r="W268" t="str">
            <v>29.895.999/0001-66</v>
          </cell>
          <cell r="X268" t="str">
            <v>R MOTA SILVA MALHARIA</v>
          </cell>
          <cell r="AC268" t="str">
            <v>PA</v>
          </cell>
          <cell r="AD268" t="str">
            <v>Marabá</v>
          </cell>
          <cell r="AE268" t="str">
            <v>PO REF A NFSE 28- R MOTA (FUNDO FIXO  - 018-DNMA-2025 - JOHNATHAN PIANCO SILVA) Baseado em Pedidos de compra 12731.</v>
          </cell>
          <cell r="AF268">
            <v>170</v>
          </cell>
        </row>
        <row r="269">
          <cell r="W269" t="str">
            <v>29.895.999/0001-66</v>
          </cell>
          <cell r="X269" t="str">
            <v>R MOTA SILVA MALHARIA</v>
          </cell>
          <cell r="AC269" t="str">
            <v>PA</v>
          </cell>
          <cell r="AD269" t="str">
            <v>Marabá</v>
          </cell>
          <cell r="AE269" t="str">
            <v>PO REF A NFSE 31- R MOTA (FUNDO FIXO  - 018-DNMA-2025 - JOHNATHAN PIANCO SILVA) Baseado em Pedidos de compra 12732.</v>
          </cell>
          <cell r="AF269">
            <v>238</v>
          </cell>
        </row>
        <row r="270">
          <cell r="W270" t="str">
            <v>52.370.077/0001-57</v>
          </cell>
          <cell r="X270" t="str">
            <v>A DOS S FAVACHO CARVALHO</v>
          </cell>
          <cell r="AC270" t="str">
            <v>PA</v>
          </cell>
          <cell r="AD270" t="str">
            <v>Marabá</v>
          </cell>
          <cell r="AE270" t="str">
            <v>PO REF A NF 209- A DOS SANTOS (FUNDO FIXO  - 018-DNMA-2025 - JOHNATHAN PIANCO SILVA) Baseado em Pedidos de compra 12733.</v>
          </cell>
          <cell r="AF270">
            <v>40</v>
          </cell>
        </row>
        <row r="271">
          <cell r="W271" t="str">
            <v>46.903.418/0001-00</v>
          </cell>
          <cell r="X271" t="str">
            <v>A. V. DOS SANTOS FILHO COMERCIO ATACADISTA LTDA</v>
          </cell>
          <cell r="AC271" t="str">
            <v>PA</v>
          </cell>
          <cell r="AD271" t="str">
            <v>Marabá</v>
          </cell>
          <cell r="AE271" t="str">
            <v>PO REF A NF 33- A V DOS SANTOS (FUNDO FIXO  - 018-DNMA-2025 - JOHNATHAN PIANCO SILVA) Baseado em Pedidos de compra 12739.</v>
          </cell>
          <cell r="AF271">
            <v>65</v>
          </cell>
        </row>
        <row r="272">
          <cell r="W272" t="str">
            <v>30.243.530/0001-21</v>
          </cell>
          <cell r="X272" t="str">
            <v>LUCENA E MADALENA COMERCIO DE GLP LTDA</v>
          </cell>
          <cell r="AC272" t="str">
            <v>PA</v>
          </cell>
          <cell r="AD272" t="str">
            <v>Marabá</v>
          </cell>
          <cell r="AE272" t="str">
            <v>PO REF A NF 478- UNIGAS (FUNDO FIXO  - 018-DNMA-2025 - JOHNATHAN PIANCO SILVA) Baseado em Pedidos de compra 12740.</v>
          </cell>
          <cell r="AF272">
            <v>135</v>
          </cell>
        </row>
        <row r="273">
          <cell r="X273" t="str">
            <v>JOHNATHAN PIANCO SILVA</v>
          </cell>
          <cell r="Y273" t="str">
            <v>Banco Bradesco S.A.</v>
          </cell>
          <cell r="Z273">
            <v>237</v>
          </cell>
          <cell r="AA273">
            <v>3176</v>
          </cell>
          <cell r="AB273">
            <v>680132</v>
          </cell>
          <cell r="AC273" t="str">
            <v>PA</v>
          </cell>
          <cell r="AD273" t="str">
            <v>Marabá</v>
          </cell>
          <cell r="AE273" t="str">
            <v>PO REF A FUNDO FIXO  - 018-DNMA-2025 - JOHNATHAN PIANCO SILVA Baseado em Pedidos de compra 12741.</v>
          </cell>
          <cell r="AF273">
            <v>1492</v>
          </cell>
        </row>
        <row r="274">
          <cell r="W274" t="str">
            <v>04.196.645/0001-00</v>
          </cell>
          <cell r="X274" t="str">
            <v>IMPRENSA NACIONAL</v>
          </cell>
          <cell r="AC274" t="str">
            <v>DF</v>
          </cell>
          <cell r="AD274" t="str">
            <v>Brasília</v>
          </cell>
          <cell r="AE274" t="str">
            <v>PO REF A SERVICO PUBLICACOES- BOLETO 11443779- IMPRENSA NACIONAL Baseado em Pedidos de compra 12761.</v>
          </cell>
          <cell r="AF274">
            <v>1408.11</v>
          </cell>
        </row>
        <row r="275">
          <cell r="W275" t="str">
            <v>07.432.517/0001-07</v>
          </cell>
          <cell r="X275" t="str">
            <v>SIMPRESS COMERCIO LOCACAO E SERVICOS LTDA</v>
          </cell>
          <cell r="Y275" t="str">
            <v>Banco do Brasil S.A.</v>
          </cell>
          <cell r="Z275">
            <v>1</v>
          </cell>
          <cell r="AA275">
            <v>3400</v>
          </cell>
          <cell r="AB275">
            <v>105457</v>
          </cell>
          <cell r="AC275" t="str">
            <v>SP</v>
          </cell>
          <cell r="AD275" t="str">
            <v>Santana de Parnaíba</v>
          </cell>
          <cell r="AE275" t="str">
            <v>PO REF A SERVICO OUTSOURCING DE IMPRESSAO- NFSE 320107- SIMPRESS Baseado em Pedidos de compra 12763.</v>
          </cell>
          <cell r="AF275">
            <v>190.78</v>
          </cell>
        </row>
        <row r="276">
          <cell r="X276" t="str">
            <v>MARCELO SARASOL DA SILVEIRA</v>
          </cell>
          <cell r="Y276" t="str">
            <v>BANCO COOPERATIVO SICREDI S.A.</v>
          </cell>
          <cell r="Z276">
            <v>748</v>
          </cell>
          <cell r="AA276">
            <v>651</v>
          </cell>
          <cell r="AB276">
            <v>69900</v>
          </cell>
          <cell r="AC276" t="str">
            <v>RS</v>
          </cell>
          <cell r="AD276" t="str">
            <v>Bagé</v>
          </cell>
          <cell r="AE276" t="str">
            <v>PO REF A SOLICITACAO VIAGEM- EXTRATO 2745 E SV 025/DNPK/2025- MARCELO SARASOL Baseado em Pedidos de compra 12788.</v>
          </cell>
          <cell r="AF276">
            <v>1399.5</v>
          </cell>
        </row>
        <row r="277">
          <cell r="X277" t="str">
            <v>ROSANA MELO DE SOUZA</v>
          </cell>
          <cell r="Y277" t="str">
            <v>Banco Bradesco S.A.</v>
          </cell>
          <cell r="Z277">
            <v>237</v>
          </cell>
          <cell r="AA277">
            <v>3176</v>
          </cell>
          <cell r="AB277">
            <v>680132</v>
          </cell>
          <cell r="AC277" t="str">
            <v>MT</v>
          </cell>
          <cell r="AD277" t="str">
            <v>Alta Floresta</v>
          </cell>
          <cell r="AE277" t="str">
            <v>PO REF. FUNDO FIXO - FFCX 11/DNAT/2025 - ROSANA MELO DE SOUZA Baseado em Pedidos de compra 12453.</v>
          </cell>
          <cell r="AF277">
            <v>1301.33</v>
          </cell>
        </row>
        <row r="278">
          <cell r="W278" t="str">
            <v>20.452.598/0001-67</v>
          </cell>
          <cell r="X278" t="str">
            <v>AEW MANUTENCAO E SERVICOS INDUSTRIAIS LTDA</v>
          </cell>
          <cell r="Y278" t="str">
            <v>Banco Intermedium S.A.</v>
          </cell>
          <cell r="Z278">
            <v>77</v>
          </cell>
          <cell r="AA278">
            <v>1</v>
          </cell>
          <cell r="AB278">
            <v>43873628</v>
          </cell>
          <cell r="AC278" t="str">
            <v>PB</v>
          </cell>
          <cell r="AD278" t="str">
            <v>Bayeux</v>
          </cell>
          <cell r="AE278" t="str">
            <v>Pedido Complementar ao Pedido de Compra Integrado NIMBI 5007 Baseado em Pedidos de compra 9371.- NFSE 202510000000010- AEW</v>
          </cell>
          <cell r="AF278">
            <v>11274.9</v>
          </cell>
        </row>
        <row r="279">
          <cell r="W279" t="str">
            <v>54.059.938/0001-06</v>
          </cell>
          <cell r="X279" t="str">
            <v>REFRIMAQUINAS COMERCIO DE MAQUINAS E EQUIPAMENTOS LTDA</v>
          </cell>
          <cell r="AC279" t="str">
            <v>PA</v>
          </cell>
          <cell r="AD279" t="str">
            <v>Parauapebas</v>
          </cell>
          <cell r="AE279" t="str">
            <v>PO REF A NF 5632- LOJA 11 REFRIMAQUINAS (FUNDO FIXO-17- HERCLER BIANOR) Baseado em Pedidos de compra 12617.</v>
          </cell>
          <cell r="AF279">
            <v>180</v>
          </cell>
        </row>
        <row r="280">
          <cell r="W280" t="str">
            <v>27.836.160/0001-21</v>
          </cell>
          <cell r="X280" t="str">
            <v>MAQ MAIS LTDA</v>
          </cell>
          <cell r="AC280" t="str">
            <v>PA</v>
          </cell>
          <cell r="AD280" t="str">
            <v>Parauapebas</v>
          </cell>
          <cell r="AE280" t="str">
            <v>PO REF A NF 445- MAQ MAIS (FUNDO FIXO-17- HERCLER BIANOR) Baseado em Pedidos de compra 12620.</v>
          </cell>
          <cell r="AF280">
            <v>35</v>
          </cell>
        </row>
        <row r="281">
          <cell r="W281" t="str">
            <v>54.766.184/0001-24</v>
          </cell>
          <cell r="X281" t="str">
            <v>54.766.184 MARCUS VINICIUS OLIVEIRA SANTOS</v>
          </cell>
          <cell r="AC281" t="str">
            <v>PA</v>
          </cell>
          <cell r="AD281" t="str">
            <v>Parauapebas</v>
          </cell>
          <cell r="AE281" t="str">
            <v>PO REF A NFSE 11- MARCUS VINICIUS (FUNDO FIXO-17- HERCLER BIANOR) Baseado em Pedidos de compra 12621.</v>
          </cell>
          <cell r="AF281">
            <v>400</v>
          </cell>
        </row>
        <row r="282">
          <cell r="X282" t="str">
            <v>HERCLER BIANOR DA SILVA</v>
          </cell>
          <cell r="Y282" t="str">
            <v>Banco Bradesco S.A.</v>
          </cell>
          <cell r="Z282">
            <v>237</v>
          </cell>
          <cell r="AA282">
            <v>3176</v>
          </cell>
          <cell r="AB282">
            <v>680132</v>
          </cell>
          <cell r="AC282" t="str">
            <v>PA</v>
          </cell>
          <cell r="AD282" t="str">
            <v>Parauapebas</v>
          </cell>
          <cell r="AE282" t="str">
            <v>PO REF A FUNDO FIXO-17- HERCLER BIANOR Baseado em Pedidos de compra 12624.</v>
          </cell>
          <cell r="AF282">
            <v>615</v>
          </cell>
        </row>
        <row r="283">
          <cell r="W283" t="str">
            <v>00.812.514/0001-41</v>
          </cell>
          <cell r="X283" t="str">
            <v>INSTITUTO GOIANO DE CARDIOLOGIA SERVICOS MEDICOS LTDA</v>
          </cell>
          <cell r="AC283" t="str">
            <v>GO</v>
          </cell>
          <cell r="AD283" t="str">
            <v>Goiânia</v>
          </cell>
          <cell r="AE283" t="str">
            <v>PO REF. NFSE 25 - INSTITUTO GOIANO (FUNDO FIXO - 12-DNGO-2025 - GLÁUCIO HENRIQUE) Baseado em Pedidos de compra 10497.</v>
          </cell>
          <cell r="AF283">
            <v>160</v>
          </cell>
        </row>
        <row r="284">
          <cell r="W284" t="str">
            <v>00.812.514/0001-41</v>
          </cell>
          <cell r="X284" t="str">
            <v>INSTITUTO GOIANO DE CARDIOLOGIA SERVICOS MEDICOS LTDA</v>
          </cell>
          <cell r="AC284" t="str">
            <v>GO</v>
          </cell>
          <cell r="AD284" t="str">
            <v>Goiânia</v>
          </cell>
          <cell r="AE284" t="str">
            <v>PO REF. NFSE 30 - INSTITUTO GOIANO (FUNDO FIXO - 12-DNGO-2025- GLÁUCIO HENRIQUE) Baseado em Pedidos de compra 10500.</v>
          </cell>
          <cell r="AF284">
            <v>160</v>
          </cell>
        </row>
        <row r="285">
          <cell r="W285" t="str">
            <v>60.746.948/0538-28</v>
          </cell>
          <cell r="X285" t="str">
            <v>BANCO BRADESCO S.A.</v>
          </cell>
          <cell r="AC285" t="str">
            <v>RJ</v>
          </cell>
          <cell r="AD285" t="str">
            <v>Rio de Janeiro</v>
          </cell>
          <cell r="AE285" t="str">
            <v>PO REF. A TARIFA E TRANSFERÊNCIA BANCÁRIA Baseado em Pedidos de compra 13016.</v>
          </cell>
          <cell r="AF285">
            <v>391.74</v>
          </cell>
        </row>
        <row r="286">
          <cell r="W286" t="str">
            <v>00.000.000/4906-95</v>
          </cell>
          <cell r="X286" t="str">
            <v>BANCO DO BRASIL SA</v>
          </cell>
          <cell r="AC286" t="str">
            <v>RJ</v>
          </cell>
          <cell r="AD286" t="str">
            <v>Rio de Janeiro</v>
          </cell>
          <cell r="AE286" t="str">
            <v>PO REF. TARIFAS E TRANSFERÊNCIAS - BB Baseado em Pedidos de compra 13017.</v>
          </cell>
          <cell r="AF286">
            <v>18444.87</v>
          </cell>
        </row>
        <row r="287">
          <cell r="W287" t="str">
            <v>00.000.000/4906-95</v>
          </cell>
          <cell r="X287" t="str">
            <v>BANCO DO BRASIL SA</v>
          </cell>
          <cell r="AC287" t="str">
            <v>RJ</v>
          </cell>
          <cell r="AD287" t="str">
            <v>Rio de Janeiro</v>
          </cell>
          <cell r="AE287" t="str">
            <v>PO REF. TARIFAS E TRANSFERÊNCIAS - BB Baseado em Pedidos de compra 13017.</v>
          </cell>
          <cell r="AF287">
            <v>623.4</v>
          </cell>
        </row>
        <row r="288">
          <cell r="W288" t="str">
            <v>28.196.889/0001-43</v>
          </cell>
          <cell r="X288" t="str">
            <v>BRASILSEG COMPANHIA DE SEGUROS</v>
          </cell>
          <cell r="Y288" t="str">
            <v>Banco do Brasil S.A.</v>
          </cell>
          <cell r="Z288">
            <v>1</v>
          </cell>
          <cell r="AA288">
            <v>1912</v>
          </cell>
          <cell r="AB288">
            <v>405701</v>
          </cell>
          <cell r="AC288" t="str">
            <v>SP</v>
          </cell>
          <cell r="AD288" t="str">
            <v>São Paulo</v>
          </cell>
          <cell r="AE288" t="str">
            <v>PO REF. A FATURA 9388 -  competência 10/2025 (Vigência 30/09/2025 a 31/10/2025)_SEGURADORA PARA COBERTURA DE  SEGURO DE VIDA E ACIDENTES PESSOAIS EM GRUPO, COM EMISSÃO DE APÓLICES BÁSICA E COMPLEMENTAR Baseado em Pedidos de compra 11586.</v>
          </cell>
          <cell r="AF288">
            <v>76749.89</v>
          </cell>
        </row>
        <row r="289">
          <cell r="W289" t="str">
            <v>03.467.321/0001-99</v>
          </cell>
          <cell r="X289" t="str">
            <v>ENERGISA MATO GROSSO - DISTRIBUIDORA DE ENERGIA S.A.</v>
          </cell>
          <cell r="Y289" t="str">
            <v>Banco do Brasil S.A.</v>
          </cell>
          <cell r="Z289">
            <v>1</v>
          </cell>
          <cell r="AA289">
            <v>3064</v>
          </cell>
          <cell r="AB289">
            <v>278001</v>
          </cell>
          <cell r="AC289" t="str">
            <v>MT</v>
          </cell>
          <cell r="AD289" t="str">
            <v>Cuiabá</v>
          </cell>
          <cell r="AE289" t="str">
            <v>PO REF NFCEE 23308843 - ENERGISA MATO GROSSO Baseado em Pedidos de compra 12312.</v>
          </cell>
          <cell r="AF289">
            <v>10671.71</v>
          </cell>
        </row>
        <row r="290">
          <cell r="W290" t="str">
            <v>02.558.157/0001-62</v>
          </cell>
          <cell r="X290" t="str">
            <v>TELEFONICA BRASIL S.A.</v>
          </cell>
          <cell r="AC290" t="str">
            <v>SP</v>
          </cell>
          <cell r="AD290" t="str">
            <v>São Paulo</v>
          </cell>
          <cell r="AE290" t="str">
            <v>PO REF FAT 0000810260 - TELEFONICA BRASIL Baseado em Pedidos de compra 12315.</v>
          </cell>
          <cell r="AF290">
            <v>119.98</v>
          </cell>
        </row>
        <row r="291">
          <cell r="W291" t="str">
            <v>02.558.157/0001-62</v>
          </cell>
          <cell r="X291" t="str">
            <v>TELEFONICA BRASIL S.A.</v>
          </cell>
          <cell r="AC291" t="str">
            <v>SP</v>
          </cell>
          <cell r="AD291" t="str">
            <v>São Paulo</v>
          </cell>
          <cell r="AE291" t="str">
            <v>PO REF FAT 0000810554 - TELEFONICA BRASIL Baseado em Pedidos de compra 12321.</v>
          </cell>
          <cell r="AF291">
            <v>119.98</v>
          </cell>
        </row>
        <row r="292">
          <cell r="X292" t="str">
            <v>ELIAS ALVES BASTOS FILHO</v>
          </cell>
          <cell r="Y292" t="str">
            <v>BANCO MERCANTIL DO BRASIL S.A.</v>
          </cell>
          <cell r="Z292">
            <v>389</v>
          </cell>
          <cell r="AA292">
            <v>375</v>
          </cell>
          <cell r="AB292">
            <v>1016001</v>
          </cell>
          <cell r="AC292" t="str">
            <v>RJ</v>
          </cell>
          <cell r="AD292" t="str">
            <v>Rio de Janeiro</v>
          </cell>
          <cell r="AE292" t="str">
            <v>PO REF REEMBOLSO VT 122025_1035262 - ELIAS ALVES BASTOS Baseado em Pedidos de compra 12360.</v>
          </cell>
          <cell r="AF292">
            <v>704.9</v>
          </cell>
        </row>
        <row r="293">
          <cell r="X293" t="str">
            <v>LUIZ ALBERTO DA SILVA MOREIRA</v>
          </cell>
          <cell r="Y293" t="str">
            <v>Banco Intermedium S.A.</v>
          </cell>
          <cell r="Z293">
            <v>77</v>
          </cell>
          <cell r="AA293">
            <v>1</v>
          </cell>
          <cell r="AB293">
            <v>912979</v>
          </cell>
          <cell r="AC293" t="str">
            <v>MG</v>
          </cell>
          <cell r="AD293" t="str">
            <v>Belo Horizonte</v>
          </cell>
          <cell r="AE293" t="str">
            <v>PO REF REEMBOLSO VT 122025_4712128 - LUIZ ALBERTO DA SILVA Baseado em Pedidos de compra 12361.</v>
          </cell>
          <cell r="AF293">
            <v>1164</v>
          </cell>
        </row>
        <row r="294">
          <cell r="X294" t="str">
            <v>MARCOS HENRIQUE RIBEIRO</v>
          </cell>
          <cell r="Y294" t="str">
            <v>Caixa Econômica Federal</v>
          </cell>
          <cell r="Z294">
            <v>104</v>
          </cell>
          <cell r="AA294">
            <v>2519</v>
          </cell>
          <cell r="AB294">
            <v>1026439</v>
          </cell>
          <cell r="AC294" t="str">
            <v>RJ</v>
          </cell>
          <cell r="AD294" t="str">
            <v>Rio de Janeiro</v>
          </cell>
          <cell r="AE294" t="str">
            <v>PO REF REEMBOLSO VT 122025_9062996 - MARCOS HENRIQUE Baseado em Pedidos de compra 12364.</v>
          </cell>
          <cell r="AF294">
            <v>3199.34</v>
          </cell>
        </row>
        <row r="295">
          <cell r="W295" t="str">
            <v>04.368.898/0001-06</v>
          </cell>
          <cell r="X295" t="str">
            <v>COPEL DISTRIBUICAO S.A.</v>
          </cell>
          <cell r="Y295" t="str">
            <v>Banco Bradesco S.A.</v>
          </cell>
          <cell r="Z295">
            <v>237</v>
          </cell>
          <cell r="AA295">
            <v>3060</v>
          </cell>
          <cell r="AB295">
            <v>48632</v>
          </cell>
          <cell r="AC295" t="str">
            <v>PR</v>
          </cell>
          <cell r="AD295" t="str">
            <v>Curitiba</v>
          </cell>
          <cell r="AE295" t="str">
            <v>PO REF NFCE 201639933 - COPEL DISTRIBUICAO S.A Baseado em Pedidos de compra 12369.</v>
          </cell>
          <cell r="AF295">
            <v>540.98</v>
          </cell>
        </row>
        <row r="296">
          <cell r="X296" t="str">
            <v>MARCELO JOSE DE SOUSA</v>
          </cell>
          <cell r="Y296" t="str">
            <v>Caixa Econômica Federal</v>
          </cell>
          <cell r="Z296">
            <v>104</v>
          </cell>
          <cell r="AA296">
            <v>160</v>
          </cell>
          <cell r="AB296">
            <v>54200</v>
          </cell>
          <cell r="AC296" t="str">
            <v>MG</v>
          </cell>
          <cell r="AD296" t="str">
            <v>Uberaba</v>
          </cell>
          <cell r="AE296" t="str">
            <v>PO REF PGTO DIARIA PLANO DE DESPESA 2708 - MARCELO JOSE DE SOUSA Baseado em Pedidos de compra 12456.</v>
          </cell>
          <cell r="AF296">
            <v>862.5</v>
          </cell>
        </row>
        <row r="297">
          <cell r="W297" t="str">
            <v>32.853.748/0001-23</v>
          </cell>
          <cell r="X297" t="str">
            <v>LIDDERA GESTAO EMPRESARIAL LTDA</v>
          </cell>
          <cell r="Y297" t="str">
            <v>Banco Santander (Brasil) S. A.</v>
          </cell>
          <cell r="Z297">
            <v>33</v>
          </cell>
          <cell r="AA297">
            <v>4432</v>
          </cell>
          <cell r="AB297">
            <v>13004962</v>
          </cell>
          <cell r="AC297" t="str">
            <v>PB</v>
          </cell>
          <cell r="AD297" t="str">
            <v>Bayeux</v>
          </cell>
          <cell r="AE297" t="str">
            <v>PO REF NFSE 494 - LIDDERA GESTAO Baseado em Pedidos de compra 12460.</v>
          </cell>
          <cell r="AF297">
            <v>5404.77</v>
          </cell>
        </row>
        <row r="298">
          <cell r="W298" t="str">
            <v>01.476.494/0001-48</v>
          </cell>
          <cell r="X298" t="str">
            <v>STARTEC TELECOMUNICACOES LTDA</v>
          </cell>
          <cell r="Y298" t="str">
            <v>Banco do Brasil S.A.</v>
          </cell>
          <cell r="Z298">
            <v>1</v>
          </cell>
          <cell r="AA298">
            <v>697</v>
          </cell>
          <cell r="AB298">
            <v>22330</v>
          </cell>
          <cell r="AC298" t="str">
            <v>PE</v>
          </cell>
          <cell r="AD298" t="str">
            <v>Recife</v>
          </cell>
          <cell r="AE298" t="str">
            <v>PO REF NFSE 18471 - STARTEC Baseado em Pedidos de compra 12486.</v>
          </cell>
          <cell r="AF298">
            <v>740</v>
          </cell>
        </row>
        <row r="299">
          <cell r="W299" t="str">
            <v>26.560.932/0001-82</v>
          </cell>
          <cell r="X299" t="str">
            <v>SUPER NOVA SERVICOS GERAIS LTDA</v>
          </cell>
          <cell r="Y299" t="str">
            <v>Banco do Brasil S.A.</v>
          </cell>
          <cell r="Z299">
            <v>1</v>
          </cell>
          <cell r="AA299">
            <v>3874</v>
          </cell>
          <cell r="AB299">
            <v>25122</v>
          </cell>
          <cell r="AC299" t="str">
            <v>RJ</v>
          </cell>
          <cell r="AD299" t="str">
            <v>Niterói</v>
          </cell>
          <cell r="AE299" t="str">
            <v>PO REF NFSE 543 - SUPER NOVA Baseado em Pedidos de compra 12487.</v>
          </cell>
          <cell r="AF299">
            <v>5283.01</v>
          </cell>
        </row>
        <row r="300">
          <cell r="W300" t="str">
            <v>05.081.243/0001-15</v>
          </cell>
          <cell r="X300" t="str">
            <v>A. BORGES NETO &amp; CIA. LTDA</v>
          </cell>
          <cell r="Y300" t="str">
            <v>BANCO COOPERATIVO SICREDI S.A.</v>
          </cell>
          <cell r="Z300">
            <v>748</v>
          </cell>
          <cell r="AA300">
            <v>806</v>
          </cell>
          <cell r="AB300">
            <v>570</v>
          </cell>
          <cell r="AC300" t="str">
            <v>MT</v>
          </cell>
          <cell r="AD300" t="str">
            <v>Barra do Garças</v>
          </cell>
          <cell r="AE300" t="str">
            <v>PO REF NFSE 110 - A. BORGES NETO Baseado em Pedidos de compra 12488.</v>
          </cell>
          <cell r="AF300">
            <v>20921.2</v>
          </cell>
        </row>
        <row r="301">
          <cell r="W301" t="str">
            <v>32.853.748/0001-23</v>
          </cell>
          <cell r="X301" t="str">
            <v>LIDDERA GESTAO EMPRESARIAL LTDA</v>
          </cell>
          <cell r="Y301" t="str">
            <v>Banco Santander (Brasil) S. A.</v>
          </cell>
          <cell r="Z301">
            <v>33</v>
          </cell>
          <cell r="AA301">
            <v>4432</v>
          </cell>
          <cell r="AB301">
            <v>13004962</v>
          </cell>
          <cell r="AC301" t="str">
            <v>MT</v>
          </cell>
          <cell r="AD301" t="str">
            <v>Barra do Garças</v>
          </cell>
          <cell r="AE301" t="str">
            <v>PO REF NFSE 491 - LIDDERA GESTAO Baseado em Pedidos de compra 12490.</v>
          </cell>
          <cell r="AF301">
            <v>5500</v>
          </cell>
        </row>
        <row r="302">
          <cell r="W302" t="str">
            <v>48.776.032/0001-00</v>
          </cell>
          <cell r="X302" t="str">
            <v>ITA SOLUCOES E SERVICOS LTDA</v>
          </cell>
          <cell r="Y302" t="str">
            <v>Banco Intermedium S.A.</v>
          </cell>
          <cell r="Z302">
            <v>77</v>
          </cell>
          <cell r="AA302">
            <v>1</v>
          </cell>
          <cell r="AB302">
            <v>41526233</v>
          </cell>
          <cell r="AC302" t="str">
            <v>PA</v>
          </cell>
          <cell r="AD302" t="str">
            <v>Altamira</v>
          </cell>
          <cell r="AE302" t="str">
            <v>Pedido de Compra Integrado NIMBI Baseado em Pedidos de compra 9247. - NFSE 11 - ITA SOLUCOES</v>
          </cell>
          <cell r="AF302">
            <v>6338.23</v>
          </cell>
        </row>
        <row r="303">
          <cell r="W303" t="str">
            <v>04.246.702/0001-00</v>
          </cell>
          <cell r="X303" t="str">
            <v>AIR NAV ENGENHARIA CONSULTORIA E PARTICIPACOES LTDA</v>
          </cell>
          <cell r="Y303" t="str">
            <v>Itaú Unibanco  S.A.</v>
          </cell>
          <cell r="Z303">
            <v>341</v>
          </cell>
          <cell r="AA303">
            <v>1185</v>
          </cell>
          <cell r="AB303">
            <v>40777</v>
          </cell>
          <cell r="AC303" t="str">
            <v>RJ</v>
          </cell>
          <cell r="AD303" t="str">
            <v>Rio de Janeiro</v>
          </cell>
          <cell r="AE303" t="str">
            <v>PO REF NFSE 1142 - AIR NAV ENGENHARIA Baseado em Pedidos de compra 12496.</v>
          </cell>
          <cell r="AF303">
            <v>145305.23000000001</v>
          </cell>
        </row>
        <row r="304">
          <cell r="W304" t="str">
            <v>04.246.702/0001-00</v>
          </cell>
          <cell r="X304" t="str">
            <v>AIR NAV ENGENHARIA CONSULTORIA E PARTICIPACOES LTDA</v>
          </cell>
          <cell r="Y304" t="str">
            <v>Itaú Unibanco  S.A.</v>
          </cell>
          <cell r="Z304">
            <v>341</v>
          </cell>
          <cell r="AA304">
            <v>1185</v>
          </cell>
          <cell r="AB304">
            <v>40777</v>
          </cell>
          <cell r="AC304" t="str">
            <v>RJ</v>
          </cell>
          <cell r="AD304" t="str">
            <v>Rio de Janeiro</v>
          </cell>
          <cell r="AE304" t="str">
            <v>PO REF NFSE 1141 - AIR NAV ENGENHARIA Baseado em Pedidos de compra 12498.</v>
          </cell>
          <cell r="AF304">
            <v>217198.21</v>
          </cell>
        </row>
        <row r="305">
          <cell r="W305" t="str">
            <v>56.035.876/0001-28</v>
          </cell>
          <cell r="X305" t="str">
            <v>IACIT SOLUCOES TECNOLOGICAS S.A.</v>
          </cell>
          <cell r="Y305" t="str">
            <v>Banco do Brasil S.A.</v>
          </cell>
          <cell r="Z305">
            <v>1</v>
          </cell>
          <cell r="AA305">
            <v>3358</v>
          </cell>
          <cell r="AB305">
            <v>106596</v>
          </cell>
          <cell r="AC305" t="str">
            <v>SP</v>
          </cell>
          <cell r="AD305" t="str">
            <v>São José dos Campos</v>
          </cell>
          <cell r="AE305" t="str">
            <v>PO REF NFSE 1385 - IACIT SOLUCOES Baseado em Pedidos de compra 12499.</v>
          </cell>
          <cell r="AF305">
            <v>150150.71</v>
          </cell>
        </row>
        <row r="306">
          <cell r="W306" t="str">
            <v>56.035.876/0001-28</v>
          </cell>
          <cell r="X306" t="str">
            <v>IACIT SOLUCOES TECNOLOGICAS S.A.</v>
          </cell>
          <cell r="Y306" t="str">
            <v>Banco do Brasil S.A.</v>
          </cell>
          <cell r="Z306">
            <v>1</v>
          </cell>
          <cell r="AA306">
            <v>3358</v>
          </cell>
          <cell r="AB306">
            <v>106596</v>
          </cell>
          <cell r="AC306" t="str">
            <v>SP</v>
          </cell>
          <cell r="AD306" t="str">
            <v>São José dos Campos</v>
          </cell>
          <cell r="AE306" t="str">
            <v>PO REF NFSE 1386 - IACIT SOLUCOES Baseado em Pedidos de compra 12500.</v>
          </cell>
          <cell r="AF306">
            <v>224441.1</v>
          </cell>
        </row>
        <row r="307">
          <cell r="W307" t="str">
            <v>40.432.544/0001-47</v>
          </cell>
          <cell r="X307" t="str">
            <v>CLARO S.A.</v>
          </cell>
          <cell r="AC307" t="str">
            <v>SP</v>
          </cell>
          <cell r="AD307" t="str">
            <v>São Paulo</v>
          </cell>
          <cell r="AE307" t="str">
            <v>PO REF FAT 016633840 - CLARO SA Baseado em Pedidos de compra 12516.</v>
          </cell>
          <cell r="AF307">
            <v>75.05</v>
          </cell>
        </row>
        <row r="308">
          <cell r="X308" t="str">
            <v>JOSE ASSIS ALMEIDA DE AGUIAR</v>
          </cell>
          <cell r="Y308" t="str">
            <v>Banco Bradesco S.A.</v>
          </cell>
          <cell r="Z308">
            <v>237</v>
          </cell>
          <cell r="AA308">
            <v>2178</v>
          </cell>
          <cell r="AB308">
            <v>553932</v>
          </cell>
          <cell r="AC308" t="str">
            <v>PA</v>
          </cell>
          <cell r="AD308" t="str">
            <v>Marabá</v>
          </cell>
          <cell r="AE308" t="str">
            <v>PO REF AUXILIO FUNERAL WORKFLOW 5574_122025 202500000000003 - JOSE ASSIS Baseado em Pedidos de compra 12517.</v>
          </cell>
          <cell r="AF308">
            <v>4000</v>
          </cell>
        </row>
        <row r="309">
          <cell r="W309" t="str">
            <v>33.661.745/0001-50</v>
          </cell>
          <cell r="X309" t="str">
            <v>CENTRO DE INTEGRAÇÃO EMPRESA-ESCOLA DO ESTADO</v>
          </cell>
          <cell r="Y309" t="str">
            <v>Banco Bradesco S.A.</v>
          </cell>
          <cell r="Z309">
            <v>237</v>
          </cell>
          <cell r="AA309">
            <v>3391</v>
          </cell>
          <cell r="AB309">
            <v>95401</v>
          </cell>
          <cell r="AC309" t="str">
            <v>RJ</v>
          </cell>
          <cell r="AD309" t="str">
            <v>Rio de Janeiro</v>
          </cell>
          <cell r="AE309" t="str">
            <v>PO REF RECIBO 078241 - CIEE JOVENS APRENDIZES Baseado em Pedidos de compra 12540.</v>
          </cell>
          <cell r="AF309">
            <v>1904.34</v>
          </cell>
        </row>
        <row r="310">
          <cell r="W310" t="str">
            <v>33.661.745/0001-50</v>
          </cell>
          <cell r="X310" t="str">
            <v>CENTRO DE INTEGRAÇÃO EMPRESA-ESCOLA DO ESTADO</v>
          </cell>
          <cell r="Y310" t="str">
            <v>Banco Bradesco S.A.</v>
          </cell>
          <cell r="Z310">
            <v>237</v>
          </cell>
          <cell r="AA310">
            <v>3391</v>
          </cell>
          <cell r="AB310">
            <v>95401</v>
          </cell>
          <cell r="AC310" t="str">
            <v>RJ</v>
          </cell>
          <cell r="AD310" t="str">
            <v>Rio de Janeiro</v>
          </cell>
          <cell r="AE310" t="str">
            <v>PO REF NFSE 344995 - CIEE Baseado em Pedidos de compra 12542.</v>
          </cell>
          <cell r="AF310">
            <v>1135.96</v>
          </cell>
        </row>
        <row r="311">
          <cell r="W311" t="str">
            <v>37.381.902/0001-25</v>
          </cell>
          <cell r="X311" t="str">
            <v>REDE NACIONAL DE APRENDIZAGEM, PROMOCAO SOCIAL E INTEGRACAO</v>
          </cell>
          <cell r="Y311" t="str">
            <v>Banco do Brasil S.A.</v>
          </cell>
          <cell r="Z311">
            <v>1</v>
          </cell>
          <cell r="AA311">
            <v>5116</v>
          </cell>
          <cell r="AB311">
            <v>4222</v>
          </cell>
          <cell r="AC311" t="str">
            <v>DF</v>
          </cell>
          <cell r="AD311" t="str">
            <v>Brasília</v>
          </cell>
          <cell r="AE311" t="str">
            <v>PO REF NFSE 121900 - RENAPSI Baseado em Pedidos de compra 12546.</v>
          </cell>
          <cell r="AF311">
            <v>1550.12</v>
          </cell>
        </row>
        <row r="312">
          <cell r="X312" t="str">
            <v>TARCILA MARQUES DE FARIAS</v>
          </cell>
          <cell r="Y312" t="str">
            <v>Itaú Unibanco  S.A.</v>
          </cell>
          <cell r="Z312">
            <v>341</v>
          </cell>
          <cell r="AA312">
            <v>689</v>
          </cell>
          <cell r="AB312">
            <v>7404</v>
          </cell>
          <cell r="AC312" t="str">
            <v>MG</v>
          </cell>
          <cell r="AD312" t="str">
            <v>Uberlândia</v>
          </cell>
          <cell r="AE312" t="str">
            <v>PO REF. REEMBOLSO PASSAGEM - RCV SD-AAA-2025 - TARCILA MARQUES DE FARIAS Baseado em Pedidos de compra 12597.</v>
          </cell>
          <cell r="AF312">
            <v>193.6</v>
          </cell>
        </row>
        <row r="313">
          <cell r="W313" t="str">
            <v>37.381.902/0001-25</v>
          </cell>
          <cell r="X313" t="str">
            <v>REDE NACIONAL DE APRENDIZAGEM, PROMOCAO SOCIAL E INTEGRACAO</v>
          </cell>
          <cell r="Y313" t="str">
            <v>Banco do Brasil S.A.</v>
          </cell>
          <cell r="Z313">
            <v>1</v>
          </cell>
          <cell r="AA313">
            <v>5116</v>
          </cell>
          <cell r="AB313">
            <v>4222</v>
          </cell>
          <cell r="AC313" t="str">
            <v>DF</v>
          </cell>
          <cell r="AD313" t="str">
            <v>Brasília</v>
          </cell>
          <cell r="AE313" t="str">
            <v>PO REF. NFSE 121902 - REDE NACIONAL Baseado em Pedidos de compra 12598.</v>
          </cell>
          <cell r="AF313">
            <v>1673.13</v>
          </cell>
        </row>
        <row r="314">
          <cell r="W314" t="str">
            <v>01.330.387/0001-07</v>
          </cell>
          <cell r="X314" t="str">
            <v>COOPERATIVA DE CREDITO, POUPANCA E SERVICOS FINANCEIROS DE A</v>
          </cell>
          <cell r="Y314" t="str">
            <v>Banco do Brasil S.A.</v>
          </cell>
          <cell r="Z314">
            <v>1</v>
          </cell>
          <cell r="AA314" t="str">
            <v>0734-x</v>
          </cell>
          <cell r="AB314">
            <v>18107</v>
          </cell>
          <cell r="AC314" t="str">
            <v>PR</v>
          </cell>
          <cell r="AD314" t="str">
            <v>Laranjeiras do Sul</v>
          </cell>
          <cell r="AE314" t="str">
            <v>PO REF. CREHNOR CONSIGNADOS COMP. 11/2025 - 112025 Baseado em Pedidos de compra 12607.</v>
          </cell>
          <cell r="AF314">
            <v>11698.7</v>
          </cell>
        </row>
        <row r="315">
          <cell r="W315" t="str">
            <v>42.736.102/0001-10</v>
          </cell>
          <cell r="X315" t="str">
            <v>NAV BRASIL SERVICOS DE NAVEGACAO AEREA S.A. - NAV BRASIL</v>
          </cell>
          <cell r="Y315" t="str">
            <v>Caixa Econômica Federal</v>
          </cell>
          <cell r="Z315">
            <v>104</v>
          </cell>
          <cell r="AA315">
            <v>3080</v>
          </cell>
          <cell r="AB315">
            <v>1863</v>
          </cell>
          <cell r="AC315" t="str">
            <v>RJ</v>
          </cell>
          <cell r="AD315" t="str">
            <v>Rio de Janeiro</v>
          </cell>
          <cell r="AE315" t="str">
            <v>PO REF. CONSIGNADOS NOVEMBRO/2025 - BANCO DO BRASIL Baseado em Pedidos de compra 12609.</v>
          </cell>
          <cell r="AF315">
            <v>9436.1299999999992</v>
          </cell>
        </row>
        <row r="316">
          <cell r="W316" t="str">
            <v>60.746.948/0001-12</v>
          </cell>
          <cell r="X316" t="str">
            <v>BANCO BRADESCO S.A.</v>
          </cell>
          <cell r="Y316" t="str">
            <v>Banco Bradesco S.A.</v>
          </cell>
          <cell r="Z316">
            <v>237</v>
          </cell>
          <cell r="AA316">
            <v>4130</v>
          </cell>
          <cell r="AB316">
            <v>121329</v>
          </cell>
          <cell r="AC316" t="str">
            <v>SP</v>
          </cell>
          <cell r="AD316" t="str">
            <v>Osasco</v>
          </cell>
          <cell r="AE316" t="str">
            <v>PO REF. CONSIGNADOS NOVEMBRO/2025 - BRADESCO - 112025 Baseado em Pedidos de compra 12610.</v>
          </cell>
          <cell r="AF316">
            <v>17320.849999999999</v>
          </cell>
        </row>
        <row r="317">
          <cell r="W317" t="str">
            <v>40.432.544/0001-47</v>
          </cell>
          <cell r="X317" t="str">
            <v>CLARO S.A.</v>
          </cell>
          <cell r="AC317" t="str">
            <v>SP</v>
          </cell>
          <cell r="AD317" t="str">
            <v>São Paulo</v>
          </cell>
          <cell r="AE317" t="str">
            <v>PO REF. FATURA 179383737010 - CLARO S/A Baseado em Pedidos de compra 12612.</v>
          </cell>
          <cell r="AF317">
            <v>74.900000000000006</v>
          </cell>
        </row>
        <row r="318">
          <cell r="W318" t="str">
            <v>25.231.064/0001-24</v>
          </cell>
          <cell r="X318" t="str">
            <v>CONFEITARIA 106 LTDA</v>
          </cell>
          <cell r="AC318" t="str">
            <v>RJ</v>
          </cell>
          <cell r="AD318" t="str">
            <v>Rio de Janeiro</v>
          </cell>
          <cell r="AE318" t="str">
            <v>PO REF A NFCE 537- CONFEITARIA 106 (FUNDO FIXO-035/PRGA/2025- ROSANGELA GOULART) Baseado em Pedidos de compra 12627.</v>
          </cell>
          <cell r="AF318">
            <v>42</v>
          </cell>
        </row>
        <row r="319">
          <cell r="W319" t="str">
            <v>13.594.751/0008-00</v>
          </cell>
          <cell r="X319" t="str">
            <v>NOVA GERACAO COMESTIVEIS S.A</v>
          </cell>
          <cell r="AC319" t="str">
            <v>RJ</v>
          </cell>
          <cell r="AD319" t="str">
            <v>Rio de Janeiro</v>
          </cell>
          <cell r="AE319" t="str">
            <v>PO REF A NFCE 635339- NOVA GERACAO (FUNDO FIXO-035/PRGA/2025- ROSANGELA GOULART) Baseado em Pedidos de compra 12628.</v>
          </cell>
          <cell r="AF319">
            <v>158.58000000000001</v>
          </cell>
        </row>
        <row r="320">
          <cell r="W320" t="str">
            <v>05.889.992/0001-73</v>
          </cell>
          <cell r="X320" t="str">
            <v>MERCADO FIEL 2003 LTDA</v>
          </cell>
          <cell r="AC320" t="str">
            <v>RJ</v>
          </cell>
          <cell r="AD320" t="str">
            <v>Rio de Janeiro</v>
          </cell>
          <cell r="AE320" t="str">
            <v>PO REF A NFCE 1788062- MERCADO FIEL 2003 (FUNDO FIXO-035/PRGA/2025- ROSANGELA GOULART) Baseado em Pedidos de compra 12629.</v>
          </cell>
          <cell r="AF320">
            <v>24.71</v>
          </cell>
        </row>
        <row r="321">
          <cell r="W321" t="str">
            <v>60.954.333/0001-81</v>
          </cell>
          <cell r="X321" t="str">
            <v>COPA 1072 MALAS LTDA</v>
          </cell>
          <cell r="AC321" t="str">
            <v>RJ</v>
          </cell>
          <cell r="AD321" t="str">
            <v>Rio de Janeiro</v>
          </cell>
          <cell r="AE321" t="str">
            <v>PO REF A NFCE 1227- COPA 1072 MALAS (FUNDO FIXO-035/PRGA/2025- ROSANGELA GOULART) Baseado em Pedidos de compra 12630.</v>
          </cell>
          <cell r="AF321">
            <v>1499</v>
          </cell>
        </row>
        <row r="322">
          <cell r="W322" t="str">
            <v>48.725.616/0003-18</v>
          </cell>
          <cell r="X322" t="str">
            <v>BOLERIA DA VO KIKA LTDA</v>
          </cell>
          <cell r="AC322" t="str">
            <v>RJ</v>
          </cell>
          <cell r="AD322" t="str">
            <v>Niterói</v>
          </cell>
          <cell r="AE322" t="str">
            <v>PO REF A NFCE 128608- BOLERIA DA VO KIKA (FUNDO FIXO-035/PRGA/2025- ROSANGELA GOULART) Baseado em Pedidos de compra 12631.</v>
          </cell>
          <cell r="AF322">
            <v>29.9</v>
          </cell>
        </row>
        <row r="323">
          <cell r="X323" t="str">
            <v>ROSÂNGELA GOULART QUARESMA</v>
          </cell>
          <cell r="Y323" t="str">
            <v>Banco Bradesco S.A.</v>
          </cell>
          <cell r="Z323">
            <v>237</v>
          </cell>
          <cell r="AA323">
            <v>3176</v>
          </cell>
          <cell r="AB323">
            <v>680132</v>
          </cell>
          <cell r="AC323" t="str">
            <v>RJ</v>
          </cell>
          <cell r="AD323" t="str">
            <v>Rio de Janeiro</v>
          </cell>
          <cell r="AE323" t="str">
            <v>PO REF A FUNDO FIXO-035/PRGA/2025- ROSANGELA GOULART Baseado em Pedidos de compra 12632.</v>
          </cell>
          <cell r="AF323">
            <v>1304.19</v>
          </cell>
        </row>
        <row r="324">
          <cell r="W324" t="str">
            <v>27.463.015/0001-42</v>
          </cell>
          <cell r="X324" t="str">
            <v>EXACTY ANALISES QUIMICAS LTDA</v>
          </cell>
          <cell r="Y324" t="str">
            <v>Banco Bradesco S.A.</v>
          </cell>
          <cell r="Z324">
            <v>237</v>
          </cell>
          <cell r="AA324">
            <v>941</v>
          </cell>
          <cell r="AB324">
            <v>49877</v>
          </cell>
          <cell r="AC324" t="str">
            <v>PR</v>
          </cell>
          <cell r="AD324" t="str">
            <v>Londrina</v>
          </cell>
          <cell r="AE324" t="str">
            <v>Pedido de Compra Integrado NIMBI- NFSE 5239- EXACTY Baseado em Pedidos de compra 9148.</v>
          </cell>
          <cell r="AF324">
            <v>1176</v>
          </cell>
        </row>
        <row r="325">
          <cell r="W325" t="str">
            <v>01.513.580/0001-83</v>
          </cell>
          <cell r="X325" t="str">
            <v>ALADDIN PAPELARIA E BRINQUEDOS LTDA</v>
          </cell>
          <cell r="AC325" t="str">
            <v>MG</v>
          </cell>
          <cell r="AD325" t="str">
            <v>Uberaba</v>
          </cell>
          <cell r="AE325" t="str">
            <v>PO REF A NFSE 202500000000105- ALADDIN PAPELARIA (FUNDO FIXO-018FF20250043- ROGERIO ALMEIDA) Baseado em Pedidos de compra 12634.</v>
          </cell>
          <cell r="AF325">
            <v>10</v>
          </cell>
        </row>
        <row r="326">
          <cell r="W326" t="str">
            <v>03.484.593/0001-05</v>
          </cell>
          <cell r="X326" t="str">
            <v>MINAS SEGURANCA BORRACHAS E CONEXOES LTDA</v>
          </cell>
          <cell r="AC326" t="str">
            <v>MG</v>
          </cell>
          <cell r="AD326" t="str">
            <v>Uberaba</v>
          </cell>
          <cell r="AE326" t="str">
            <v>PO REF A NF 56617- MINAS SEGURANCA (FUNDO FIXO-018FF20250043- ROGERIO ALMEIDA) Baseado em Pedidos de compra 12635.</v>
          </cell>
          <cell r="AF326">
            <v>26</v>
          </cell>
        </row>
        <row r="327">
          <cell r="W327" t="str">
            <v>07.222.438/0001-63</v>
          </cell>
          <cell r="X327" t="str">
            <v>DIGIPRESS COMUNICACAO VISUAL LTDA.</v>
          </cell>
          <cell r="AC327" t="str">
            <v>MG</v>
          </cell>
          <cell r="AD327" t="str">
            <v>Uberaba</v>
          </cell>
          <cell r="AE327" t="str">
            <v>PO REF A NF 7785- DIGIPRESS COMUNICACAO (FUNDO FIXO-018FF20250043- ROGERIO ALMEIDA) Baseado em Pedidos de compra 12636.</v>
          </cell>
          <cell r="AF327">
            <v>30</v>
          </cell>
        </row>
        <row r="328">
          <cell r="X328" t="str">
            <v>ROGERIO SANTOS DE ALMEIDA</v>
          </cell>
          <cell r="Y328" t="str">
            <v>Banco Bradesco S.A.</v>
          </cell>
          <cell r="Z328">
            <v>237</v>
          </cell>
          <cell r="AA328">
            <v>3176</v>
          </cell>
          <cell r="AB328">
            <v>680132</v>
          </cell>
          <cell r="AC328" t="str">
            <v>MG</v>
          </cell>
          <cell r="AD328" t="str">
            <v>Uberaba</v>
          </cell>
          <cell r="AE328" t="str">
            <v>PO REF A GASTOS SEM COMPROVANTES- UBER (FUNDO FIXO-018FF20250043- ROGERIO ALMEIDA) Baseado em Pedidos de compra 12637.</v>
          </cell>
          <cell r="AF328">
            <v>36</v>
          </cell>
        </row>
        <row r="329">
          <cell r="X329" t="str">
            <v>ROGERIO SANTOS DE ALMEIDA</v>
          </cell>
          <cell r="Y329" t="str">
            <v>Banco Bradesco S.A.</v>
          </cell>
          <cell r="Z329">
            <v>237</v>
          </cell>
          <cell r="AA329">
            <v>3176</v>
          </cell>
          <cell r="AB329">
            <v>680132</v>
          </cell>
          <cell r="AC329" t="str">
            <v>MG</v>
          </cell>
          <cell r="AD329" t="str">
            <v>Uberaba</v>
          </cell>
          <cell r="AE329" t="str">
            <v>PO REF A FUNDO FIXO-018FF20250043- ROGERIO ALMEIDA Baseado em Pedidos de compra 12638.</v>
          </cell>
          <cell r="AF329">
            <v>102</v>
          </cell>
        </row>
        <row r="330">
          <cell r="W330" t="str">
            <v>32.853.748/0001-23</v>
          </cell>
          <cell r="X330" t="str">
            <v>LIDDERA GESTAO EMPRESARIAL LTDA</v>
          </cell>
          <cell r="Y330" t="str">
            <v>Banco Santander (Brasil) S. A.</v>
          </cell>
          <cell r="Z330">
            <v>33</v>
          </cell>
          <cell r="AA330">
            <v>4432</v>
          </cell>
          <cell r="AB330">
            <v>13004962</v>
          </cell>
          <cell r="AC330" t="str">
            <v>RJ</v>
          </cell>
          <cell r="AD330" t="str">
            <v>Rio de Janeiro</v>
          </cell>
          <cell r="AE330" t="str">
            <v>PO REF A SERVICOS CONTINUOS DE FACILITIES COM MAO DE OBRA E MATERIAL- NFSE 499- LIDDERA Baseado em Pedidos de compra 12645.</v>
          </cell>
          <cell r="AF330">
            <v>75839.83</v>
          </cell>
        </row>
        <row r="331">
          <cell r="W331" t="str">
            <v>37.381.902/0001-25</v>
          </cell>
          <cell r="X331" t="str">
            <v>REDE NACIONAL DE APRENDIZAGEM, PROMOCAO SOCIAL E INTEGRACAO</v>
          </cell>
          <cell r="Y331" t="str">
            <v>Banco do Brasil S.A.</v>
          </cell>
          <cell r="Z331">
            <v>1</v>
          </cell>
          <cell r="AA331">
            <v>5116</v>
          </cell>
          <cell r="AB331">
            <v>4222</v>
          </cell>
          <cell r="AC331" t="str">
            <v>RS</v>
          </cell>
          <cell r="AD331" t="str">
            <v>Pelotas</v>
          </cell>
          <cell r="AE331" t="str">
            <v>PO REF A ATUACAO COMO AGENTE DE INTEGRACAO- NFSE 121910- RENAPSI Baseado em Pedidos de compra 12647.</v>
          </cell>
          <cell r="AF331">
            <v>1906.72</v>
          </cell>
        </row>
        <row r="332">
          <cell r="W332" t="str">
            <v>02.819.827/0001-57</v>
          </cell>
          <cell r="X332" t="str">
            <v>O. A. M. COMERCIAL E SERVICOS LTDA.</v>
          </cell>
          <cell r="Y332" t="str">
            <v>Banco Bradesco S.A.</v>
          </cell>
          <cell r="Z332">
            <v>237</v>
          </cell>
          <cell r="AA332">
            <v>583</v>
          </cell>
          <cell r="AB332">
            <v>52934</v>
          </cell>
          <cell r="AC332" t="str">
            <v>RJ</v>
          </cell>
          <cell r="AD332" t="str">
            <v>Rio de Janeiro</v>
          </cell>
          <cell r="AE332" t="str">
            <v>PO REF A MANUTENCAO PREVENTIVA- NFSE 3733- OAM COMERCIAL Baseado em Pedidos de compra 12650.</v>
          </cell>
          <cell r="AF332">
            <v>13484.71</v>
          </cell>
        </row>
        <row r="333">
          <cell r="W333" t="str">
            <v>23.050.403/0001-40</v>
          </cell>
          <cell r="X333" t="str">
            <v>AF COMERCIO E SERVICOS LTDA</v>
          </cell>
          <cell r="Y333" t="str">
            <v>Cora SCD S.A.</v>
          </cell>
          <cell r="Z333">
            <v>403</v>
          </cell>
          <cell r="AA333">
            <v>1</v>
          </cell>
          <cell r="AB333">
            <v>3172849</v>
          </cell>
          <cell r="AC333" t="str">
            <v>PB</v>
          </cell>
          <cell r="AD333" t="str">
            <v>Bayeux</v>
          </cell>
          <cell r="AE333" t="str">
            <v>Pedido de Compra Integrado NIMBI Baseado em Pedidos de compra 7054.- NFSE 1000571- AF COMERCIO</v>
          </cell>
          <cell r="AF333">
            <v>3030</v>
          </cell>
        </row>
        <row r="334">
          <cell r="X334" t="str">
            <v>ALEX SANDRO NOGUEIRA DOS SANTOS</v>
          </cell>
          <cell r="Y334" t="str">
            <v>Banco Bradesco S.A.</v>
          </cell>
          <cell r="Z334">
            <v>237</v>
          </cell>
          <cell r="AA334">
            <v>1470</v>
          </cell>
          <cell r="AB334">
            <v>403150</v>
          </cell>
          <cell r="AC334" t="str">
            <v>PB</v>
          </cell>
          <cell r="AD334" t="str">
            <v>Campina Grande</v>
          </cell>
          <cell r="AE334" t="str">
            <v>PO REF. REEMBOLSO VIAGEM - PLANO 1604 - Vigência: 12/11/2025 - 13/11/2025 Baseado em Pedidos de compra 12668.</v>
          </cell>
          <cell r="AF334">
            <v>144</v>
          </cell>
        </row>
        <row r="335">
          <cell r="W335" t="str">
            <v>47.049.345/0001-01</v>
          </cell>
          <cell r="X335" t="str">
            <v>L M SOUZA DO NASCIMENTO - SERVICOS DE MONITORAMENTO</v>
          </cell>
          <cell r="Y335" t="str">
            <v>Caixa Econômica Federal</v>
          </cell>
          <cell r="Z335">
            <v>104</v>
          </cell>
          <cell r="AA335">
            <v>3536</v>
          </cell>
          <cell r="AB335">
            <v>3001296</v>
          </cell>
          <cell r="AC335" t="str">
            <v>PB</v>
          </cell>
          <cell r="AD335" t="str">
            <v>João Pessoa</v>
          </cell>
          <cell r="AE335" t="str">
            <v>Pedido de Compra Integrado NIMBI Baseado em Pedidos de compra 7969.- NFSE 893- L M SOUZA</v>
          </cell>
          <cell r="AF335">
            <v>730</v>
          </cell>
        </row>
        <row r="336">
          <cell r="W336" t="str">
            <v>05.328.759/0001-11</v>
          </cell>
          <cell r="X336" t="str">
            <v>ITAJAI REFRIGERACAO LTDA</v>
          </cell>
          <cell r="AC336" t="str">
            <v>SC</v>
          </cell>
          <cell r="AD336" t="str">
            <v>Navegantes</v>
          </cell>
          <cell r="AE336" t="str">
            <v>PO REF. DANFE 6397 - ITAJAI REFRIGERACAO (FUNDO FIXO - ANDRÉ GIOVANNI - 016-DNBNF-2025) Baseado em Pedidos de compra 12599.</v>
          </cell>
          <cell r="AF336">
            <v>110</v>
          </cell>
        </row>
        <row r="337">
          <cell r="X337" t="str">
            <v>ANDRÉ GIOVANNI BULHOES BARRETO</v>
          </cell>
          <cell r="Y337" t="str">
            <v>Banco Bradesco S.A.</v>
          </cell>
          <cell r="Z337">
            <v>237</v>
          </cell>
          <cell r="AA337">
            <v>3176</v>
          </cell>
          <cell r="AB337">
            <v>680132</v>
          </cell>
          <cell r="AC337" t="str">
            <v>SC</v>
          </cell>
          <cell r="AD337" t="str">
            <v>Navegantes</v>
          </cell>
          <cell r="AE337" t="str">
            <v>PO REF. GASTOS SEM COMPROVANTE - ESTACIONAMENTO (FUNDO FIXO - 016-DNBNF-2025  - ANDRÉ GIOVANNI) Baseado em Pedidos de compra 12601.</v>
          </cell>
          <cell r="AF337">
            <v>4</v>
          </cell>
        </row>
        <row r="338">
          <cell r="X338" t="str">
            <v>ANDRÉ GIOVANNI BULHOES BARRETO</v>
          </cell>
          <cell r="Y338" t="str">
            <v>Banco Bradesco S.A.</v>
          </cell>
          <cell r="Z338">
            <v>237</v>
          </cell>
          <cell r="AA338">
            <v>3176</v>
          </cell>
          <cell r="AB338">
            <v>680132</v>
          </cell>
          <cell r="AC338" t="str">
            <v>SC</v>
          </cell>
          <cell r="AD338" t="str">
            <v>Navegantes</v>
          </cell>
          <cell r="AE338" t="str">
            <v>PO REF. GASTOS SEM COMPROVANTE - ESTACIONAMENTO (FUNDO FIXO - 016-DNBNF-2025  - ANDRE GIOVANNI) Baseado em Pedidos de compra 12602.</v>
          </cell>
          <cell r="AF338">
            <v>3</v>
          </cell>
        </row>
        <row r="339">
          <cell r="W339" t="str">
            <v>06.169.997/0001-94</v>
          </cell>
          <cell r="X339" t="str">
            <v>MAXIMAPRINT COMERCIO DE EQUIPAMENTOS PARA INFORMATICA LTDA</v>
          </cell>
          <cell r="AC339" t="str">
            <v>SC</v>
          </cell>
          <cell r="AD339" t="str">
            <v>Navegantes</v>
          </cell>
          <cell r="AE339" t="str">
            <v>PO REF A NFSE 32- MAXIMAPRINT  (FUNDO FIXO - 016-DNBNF-2025  - ANDRE GIOVANNI) Baseado em Pedidos de compra 12692.</v>
          </cell>
          <cell r="AF339">
            <v>93</v>
          </cell>
        </row>
        <row r="340">
          <cell r="X340" t="str">
            <v>ANDRÉ GIOVANNI BULHOES BARRETO</v>
          </cell>
          <cell r="Y340" t="str">
            <v>Banco Bradesco S.A.</v>
          </cell>
          <cell r="Z340">
            <v>237</v>
          </cell>
          <cell r="AA340">
            <v>3176</v>
          </cell>
          <cell r="AB340">
            <v>680132</v>
          </cell>
          <cell r="AC340" t="str">
            <v>SC</v>
          </cell>
          <cell r="AD340" t="str">
            <v>Navegantes</v>
          </cell>
          <cell r="AE340" t="str">
            <v>PO REF A FUNDO FIXO - 016-DNBNF-2025  - ANDRE GIOVANNI Baseado em Pedidos de compra 12693.</v>
          </cell>
          <cell r="AF340">
            <v>210</v>
          </cell>
        </row>
        <row r="341">
          <cell r="W341" t="str">
            <v>48.307.127/0001-84</v>
          </cell>
          <cell r="X341" t="str">
            <v>PLANO DE APOSENTADORIA DE CONTRIBUICAO VARIAVEL</v>
          </cell>
          <cell r="Y341" t="str">
            <v>Banco Bradesco S.A.</v>
          </cell>
          <cell r="Z341">
            <v>237</v>
          </cell>
          <cell r="AA341">
            <v>2373</v>
          </cell>
          <cell r="AB341">
            <v>10301</v>
          </cell>
          <cell r="AC341" t="str">
            <v>RJ</v>
          </cell>
          <cell r="AD341" t="str">
            <v>Rio de Janeiro</v>
          </cell>
          <cell r="AE341" t="str">
            <v>PO REF A INFRAPREV CONSIGNADOS COMP. 11/2025- 112025 Baseado em Pedidos de compra 12700.</v>
          </cell>
          <cell r="AF341">
            <v>569130.14</v>
          </cell>
        </row>
        <row r="342">
          <cell r="W342" t="str">
            <v>90.400.888/0001-42</v>
          </cell>
          <cell r="X342" t="str">
            <v>BANCO SANTANDER (BRASIL) S.A.</v>
          </cell>
          <cell r="Y342" t="str">
            <v>Banco Santander (Brasil) S. A.</v>
          </cell>
          <cell r="Z342">
            <v>33</v>
          </cell>
          <cell r="AA342">
            <v>340</v>
          </cell>
          <cell r="AB342">
            <v>29001496</v>
          </cell>
          <cell r="AC342" t="str">
            <v>SP</v>
          </cell>
          <cell r="AD342" t="str">
            <v>São Paulo</v>
          </cell>
          <cell r="AE342" t="str">
            <v>PO REF A CONSIGNADOS NOVEMBRO/25 SANTANDER- 112025 Baseado em Pedidos de compra 12701.</v>
          </cell>
          <cell r="AF342">
            <v>110459.2</v>
          </cell>
        </row>
        <row r="343">
          <cell r="X343" t="str">
            <v>FABRIZIO VITTORIO BANDEIRA POLARI</v>
          </cell>
          <cell r="Y343" t="str">
            <v>Banco do Brasil S.A.</v>
          </cell>
          <cell r="Z343">
            <v>1</v>
          </cell>
          <cell r="AA343">
            <v>3165</v>
          </cell>
          <cell r="AB343">
            <v>8074</v>
          </cell>
          <cell r="AC343" t="str">
            <v>PB</v>
          </cell>
          <cell r="AD343" t="str">
            <v>Bayeux</v>
          </cell>
          <cell r="AE343" t="str">
            <v>PO REF A SOLICITACAO VIAGEM- EXTRATO 2731- FABRIZIO Baseado em Pedidos de compra 12791.</v>
          </cell>
          <cell r="AF343">
            <v>517.5</v>
          </cell>
        </row>
        <row r="344">
          <cell r="X344" t="str">
            <v>SOLIMAR ANTONIO GINCALVES VIEIRA SOBRINHO</v>
          </cell>
          <cell r="Y344" t="str">
            <v>Banco Bradesco S.A.</v>
          </cell>
          <cell r="Z344">
            <v>237</v>
          </cell>
          <cell r="AA344">
            <v>2397</v>
          </cell>
          <cell r="AB344">
            <v>618226</v>
          </cell>
          <cell r="AC344" t="str">
            <v>TO</v>
          </cell>
          <cell r="AD344" t="str">
            <v>Palmas</v>
          </cell>
          <cell r="AE344" t="str">
            <v>PO REF A SOLICITACAO VIAGEM- EXTRATO 2726 E SV 031/DNBPJ/2025- SOLIMAR Baseado em Pedidos de compra 12794.</v>
          </cell>
          <cell r="AF344">
            <v>517.5</v>
          </cell>
        </row>
        <row r="345">
          <cell r="X345" t="str">
            <v>MAILSON RICARDO SILVA SERRA</v>
          </cell>
          <cell r="Y345" t="str">
            <v>Banco Bradesco S.A.</v>
          </cell>
          <cell r="Z345">
            <v>237</v>
          </cell>
          <cell r="AA345">
            <v>639</v>
          </cell>
          <cell r="AB345">
            <v>70757</v>
          </cell>
          <cell r="AC345" t="str">
            <v>PB</v>
          </cell>
          <cell r="AD345" t="str">
            <v>Campina Grande</v>
          </cell>
          <cell r="AE345" t="str">
            <v>PO REF A REEMBOLSO COMBUSTIVEL- EXTRATO 1597 E SV 011/DNBKG/2025- MAILSON Baseado em Pedidos de compra 12795.</v>
          </cell>
          <cell r="AF345">
            <v>144</v>
          </cell>
        </row>
        <row r="346">
          <cell r="X346" t="str">
            <v>ROSANA BEATRIZ SAMPAIO DUARTE</v>
          </cell>
          <cell r="Y346" t="str">
            <v>Itaú Unibanco  S.A.</v>
          </cell>
          <cell r="Z346">
            <v>341</v>
          </cell>
          <cell r="AA346">
            <v>8772</v>
          </cell>
          <cell r="AB346">
            <v>10287</v>
          </cell>
          <cell r="AC346" t="str">
            <v>GO</v>
          </cell>
          <cell r="AD346" t="str">
            <v>Goiânia</v>
          </cell>
          <cell r="AE346" t="str">
            <v>PO REF A REEMBOLSO COMBUSTIVEL- EXTRATO 1545 E SV 34/DNGO/2025- ROSANA Baseado em Pedidos de compra 12797.</v>
          </cell>
          <cell r="AF346">
            <v>163.85</v>
          </cell>
        </row>
        <row r="347">
          <cell r="X347" t="str">
            <v>CELMA GOMES DOS SANTOS</v>
          </cell>
          <cell r="Y347" t="str">
            <v>Banco do Brasil S.A.</v>
          </cell>
          <cell r="Z347">
            <v>1</v>
          </cell>
          <cell r="AA347">
            <v>97</v>
          </cell>
          <cell r="AB347">
            <v>27102</v>
          </cell>
          <cell r="AC347" t="str">
            <v>SP</v>
          </cell>
          <cell r="AD347" t="str">
            <v>Presidente Prudente</v>
          </cell>
          <cell r="AE347" t="str">
            <v>PO REF A REEEMBOLSO PASSAGEM- EXTRATO 1463 E  SV 32/DNBDN-2025- CELMA GOMES Baseado em Pedidos de compra 12798.</v>
          </cell>
          <cell r="AF347">
            <v>260.44</v>
          </cell>
        </row>
        <row r="348">
          <cell r="W348" t="str">
            <v>40.432.544/0001-47</v>
          </cell>
          <cell r="X348" t="str">
            <v>CLARO S.A.</v>
          </cell>
          <cell r="AC348" t="str">
            <v>SP</v>
          </cell>
          <cell r="AD348" t="str">
            <v>São Paulo</v>
          </cell>
          <cell r="AE348" t="str">
            <v>Pedido de Compra Integrado NIMBI Baseado em Pedidos de compra 9813.</v>
          </cell>
          <cell r="AF348">
            <v>59.8</v>
          </cell>
        </row>
        <row r="349">
          <cell r="W349" t="str">
            <v>49.170.780/0001-07</v>
          </cell>
          <cell r="X349" t="str">
            <v>MARCOS ROBERTO FERREIRA BISPO</v>
          </cell>
          <cell r="Y349" t="str">
            <v>Banco Bradesco S.A.</v>
          </cell>
          <cell r="Z349">
            <v>237</v>
          </cell>
          <cell r="AA349">
            <v>3427</v>
          </cell>
          <cell r="AB349">
            <v>10248</v>
          </cell>
          <cell r="AC349" t="str">
            <v>SP</v>
          </cell>
          <cell r="AD349" t="str">
            <v>Ribeirão Preto</v>
          </cell>
          <cell r="AE349" t="str">
            <v>PO REF A NF 8460- MARCOS ROBERTO (FUNDO FIXO-012DNBRP2025- HELEN LORENZATO) Baseado em Pedidos de compra 12677.</v>
          </cell>
          <cell r="AF349">
            <v>30</v>
          </cell>
        </row>
        <row r="350">
          <cell r="W350" t="str">
            <v>55.960.777/0001-90</v>
          </cell>
          <cell r="X350" t="str">
            <v>PATTON COMERCIO DE FERRAGENS E MATERIAIS ELETRICOS LTDA.</v>
          </cell>
          <cell r="AC350" t="str">
            <v>SP</v>
          </cell>
          <cell r="AD350" t="str">
            <v>Ribeirão Preto</v>
          </cell>
          <cell r="AE350" t="str">
            <v>PO REF A NF 29130- PATTON (FUNDO FIXO-012DNBRP2025- HELEN LORENZATO) Baseado em Pedidos de compra 12681.</v>
          </cell>
          <cell r="AF350">
            <v>106.35</v>
          </cell>
        </row>
        <row r="351">
          <cell r="W351" t="str">
            <v>11.627.037/0001-60</v>
          </cell>
          <cell r="X351" t="str">
            <v>RICHARDSON TOLEDO - COMUNICACAO VISUAL</v>
          </cell>
          <cell r="Y351" t="str">
            <v>BANCOOB</v>
          </cell>
          <cell r="Z351">
            <v>756</v>
          </cell>
          <cell r="AA351">
            <v>3172</v>
          </cell>
          <cell r="AB351">
            <v>112103</v>
          </cell>
          <cell r="AC351" t="str">
            <v>SP</v>
          </cell>
          <cell r="AD351" t="str">
            <v>Ribeirão Preto</v>
          </cell>
          <cell r="AE351" t="str">
            <v>PO REF A NF 416- RICHARDSON (FUNDO FIXO-012DNBRP2025- HELEN LORENZATO) Baseado em Pedidos de compra 12683.</v>
          </cell>
          <cell r="AF351">
            <v>50</v>
          </cell>
        </row>
        <row r="352">
          <cell r="W352" t="str">
            <v>11.627.037/0001-60</v>
          </cell>
          <cell r="X352" t="str">
            <v>RICHARDSON TOLEDO - COMUNICACAO VISUAL</v>
          </cell>
          <cell r="Y352" t="str">
            <v>BANCOOB</v>
          </cell>
          <cell r="Z352">
            <v>756</v>
          </cell>
          <cell r="AA352">
            <v>3172</v>
          </cell>
          <cell r="AB352">
            <v>112103</v>
          </cell>
          <cell r="AC352" t="str">
            <v>SP</v>
          </cell>
          <cell r="AD352" t="str">
            <v>Ribeirão Preto</v>
          </cell>
          <cell r="AE352" t="str">
            <v>PO REF A NF 423- RICHARDSON (FUNDO FIXO-012DNBRP2025- HELEN LORENZATO) Baseado em Pedidos de compra 12685.</v>
          </cell>
          <cell r="AF352">
            <v>50</v>
          </cell>
        </row>
        <row r="353">
          <cell r="W353" t="str">
            <v>08.533.775/0001-34</v>
          </cell>
          <cell r="X353" t="str">
            <v>ALBUQUERQUE ENGENHARIA , ASSESSORIA E CONSULTORIA S/S LTDA</v>
          </cell>
          <cell r="AC353" t="str">
            <v>SP</v>
          </cell>
          <cell r="AD353" t="str">
            <v>Ribeirão Preto</v>
          </cell>
          <cell r="AE353" t="str">
            <v>PO REF A NFSE 453- ALBUQUERQUE ENGENHARIA (FUNDO FIXO-012DNBRP2025- HELEN LORENZATO) Baseado em Pedidos de compra 12687.</v>
          </cell>
          <cell r="AF353">
            <v>1200</v>
          </cell>
        </row>
        <row r="354">
          <cell r="X354" t="str">
            <v>HELEN LOURENZATO CRUZ</v>
          </cell>
          <cell r="Y354" t="str">
            <v>Banco Bradesco S.A.</v>
          </cell>
          <cell r="Z354">
            <v>237</v>
          </cell>
          <cell r="AA354">
            <v>3176</v>
          </cell>
          <cell r="AB354">
            <v>680132</v>
          </cell>
          <cell r="AC354" t="str">
            <v>SP</v>
          </cell>
          <cell r="AD354" t="str">
            <v>Ribeirão Preto</v>
          </cell>
          <cell r="AE354" t="str">
            <v>PO REF A FUNDO FIXO-012DNBRP2025- HELEN LORENZATO Baseado em Pedidos de compra 12689.</v>
          </cell>
          <cell r="AF354">
            <v>1466</v>
          </cell>
        </row>
        <row r="355">
          <cell r="X355" t="str">
            <v>GEISON ALVES FARIAS</v>
          </cell>
          <cell r="Y355" t="str">
            <v>Itaú Unibanco  S.A.</v>
          </cell>
          <cell r="Z355">
            <v>341</v>
          </cell>
          <cell r="AA355">
            <v>1295</v>
          </cell>
          <cell r="AB355">
            <v>36238</v>
          </cell>
          <cell r="AC355" t="str">
            <v>SC</v>
          </cell>
          <cell r="AD355" t="str">
            <v>Joinville</v>
          </cell>
          <cell r="AE355" t="str">
            <v>PO REF. REEMBOLSO - RCV008/DNJV/2025 Baseado em Pedidos de compra 12866.</v>
          </cell>
          <cell r="AF355">
            <v>18.8</v>
          </cell>
        </row>
        <row r="356">
          <cell r="X356" t="str">
            <v>SAMIR RIZZATTI</v>
          </cell>
          <cell r="Y356" t="str">
            <v>Banco Bradesco S.A.</v>
          </cell>
          <cell r="Z356">
            <v>237</v>
          </cell>
          <cell r="AA356">
            <v>2304</v>
          </cell>
          <cell r="AB356">
            <v>18658</v>
          </cell>
          <cell r="AC356" t="str">
            <v>SP</v>
          </cell>
          <cell r="AD356" t="str">
            <v>Guarulhos</v>
          </cell>
          <cell r="AE356" t="str">
            <v>PO REF. PLANO DE DESPESA 2695 Baseado em Pedidos de compra 12871.</v>
          </cell>
          <cell r="AF356">
            <v>2021.5</v>
          </cell>
        </row>
        <row r="357">
          <cell r="X357" t="str">
            <v>EUGENIO JOSE O. PAIVA E SILVA FILHO</v>
          </cell>
          <cell r="Y357" t="str">
            <v>Banco Santander (Brasil) S. A.</v>
          </cell>
          <cell r="Z357">
            <v>33</v>
          </cell>
          <cell r="AA357">
            <v>100</v>
          </cell>
          <cell r="AB357">
            <v>1048763</v>
          </cell>
          <cell r="AC357" t="str">
            <v>PI</v>
          </cell>
          <cell r="AD357" t="str">
            <v>Teresina</v>
          </cell>
          <cell r="AE357" t="str">
            <v>PO REF A SOLICITACAO VIAGEM- EXTRATO 2739- EUGENIO JOSE Baseado em Pedidos de compra 12888.</v>
          </cell>
          <cell r="AF357">
            <v>517.5</v>
          </cell>
        </row>
        <row r="358">
          <cell r="X358" t="str">
            <v>FOLHA DE PAGAMENTO - RESCISAO</v>
          </cell>
          <cell r="Y358" t="str">
            <v>Itaú Unibanco  S.A.</v>
          </cell>
          <cell r="Z358">
            <v>341</v>
          </cell>
          <cell r="AA358">
            <v>689</v>
          </cell>
          <cell r="AB358">
            <v>91363</v>
          </cell>
          <cell r="AE358" t="str">
            <v>PO REF A RESCISAO DO EMPREGADO MIGUEL IORIO JUNIOR- 1913525- BANCO BRADESCO Baseado em Pedidos de compra 12889.</v>
          </cell>
          <cell r="AF358">
            <v>6553.96</v>
          </cell>
        </row>
        <row r="359">
          <cell r="X359" t="str">
            <v>FOLHA DE PAGAMENTO - FERIAS</v>
          </cell>
          <cell r="Y359" t="str">
            <v>Itaú Unibanco  S.A.</v>
          </cell>
          <cell r="Z359">
            <v>341</v>
          </cell>
          <cell r="AA359">
            <v>689</v>
          </cell>
          <cell r="AB359">
            <v>91363</v>
          </cell>
          <cell r="AE359" t="str">
            <v>PO REF A FERIAS 1892403- PERIODO 03/12 A 16/12- 1892403 033- SANTANDER Baseado em Pedidos de compra 12896.</v>
          </cell>
          <cell r="AF359">
            <v>3161.32</v>
          </cell>
        </row>
        <row r="360">
          <cell r="W360" t="str">
            <v>54.655.406/0001-31</v>
          </cell>
          <cell r="X360" t="str">
            <v>NUVEANDO TECNOLOGIA LTDA</v>
          </cell>
          <cell r="Y360" t="str">
            <v>Itaú Unibanco  S.A.</v>
          </cell>
          <cell r="Z360">
            <v>341</v>
          </cell>
          <cell r="AA360">
            <v>8091</v>
          </cell>
          <cell r="AB360">
            <v>99578</v>
          </cell>
          <cell r="AC360" t="str">
            <v>SP</v>
          </cell>
          <cell r="AD360" t="str">
            <v>Santo André</v>
          </cell>
          <cell r="AE360" t="str">
            <v>Pedido de Compra Integrado NIMBI Baseado em Pedidos de compra 11712.- NF 408- NUVEANDO</v>
          </cell>
          <cell r="AF360">
            <v>6170.4</v>
          </cell>
        </row>
        <row r="361">
          <cell r="X361" t="str">
            <v>ROGE ASSIS LIMA</v>
          </cell>
          <cell r="Y361" t="str">
            <v>Itaú Unibanco  S.A.</v>
          </cell>
          <cell r="Z361">
            <v>341</v>
          </cell>
          <cell r="AA361">
            <v>7776</v>
          </cell>
          <cell r="AB361">
            <v>8718</v>
          </cell>
          <cell r="AC361" t="str">
            <v>RS</v>
          </cell>
          <cell r="AD361" t="str">
            <v>Pelotas</v>
          </cell>
          <cell r="AE361" t="str">
            <v>PO REF A SOLICITACAO VIAGEM- EXTRATO 2752- ROGE ASSIS Baseado em Pedidos de compra 12911.</v>
          </cell>
          <cell r="AF361">
            <v>466.5</v>
          </cell>
        </row>
        <row r="362">
          <cell r="X362" t="str">
            <v>JENESSON DA SILVA JANUARIO</v>
          </cell>
          <cell r="AC362" t="str">
            <v>AM</v>
          </cell>
          <cell r="AD362" t="str">
            <v>Tefé</v>
          </cell>
          <cell r="AE362" t="str">
            <v>PO REF A NFSE 89068- JENESSON (FUNDO FIXO-12/2025- ZIGOMAR MUNIZ) Baseado em Pedidos de compra 12656.</v>
          </cell>
          <cell r="AF362">
            <v>230</v>
          </cell>
        </row>
        <row r="363">
          <cell r="W363" t="str">
            <v>18.985.399/0001-72</v>
          </cell>
          <cell r="X363" t="str">
            <v>M DE S CELANI</v>
          </cell>
          <cell r="Y363" t="str">
            <v>Banco do Brasil S.A.</v>
          </cell>
          <cell r="Z363">
            <v>1</v>
          </cell>
          <cell r="AA363">
            <v>577</v>
          </cell>
          <cell r="AB363">
            <v>58759</v>
          </cell>
          <cell r="AC363" t="str">
            <v>AM</v>
          </cell>
          <cell r="AD363" t="str">
            <v>Tefé</v>
          </cell>
          <cell r="AE363" t="str">
            <v>PO REF A NF 100114- M DE S CELANI (FUNDO FIXO-12/2025- ZIGOMAR MUNIZ) Baseado em Pedidos de compra 12657.</v>
          </cell>
          <cell r="AF363">
            <v>360</v>
          </cell>
        </row>
        <row r="364">
          <cell r="W364" t="str">
            <v>52.079.689/0001-95</v>
          </cell>
          <cell r="X364" t="str">
            <v>J. DA M. REZENDES LTDA</v>
          </cell>
          <cell r="AC364" t="str">
            <v>AM</v>
          </cell>
          <cell r="AD364" t="str">
            <v>Tefé</v>
          </cell>
          <cell r="AE364" t="str">
            <v>PO REF A NF 99- J DA M REZENDES (FUNDO FIXO-12/2025- ZIGOMAR MUNIZ) Baseado em Pedidos de compra 12660.</v>
          </cell>
          <cell r="AF364">
            <v>61</v>
          </cell>
        </row>
        <row r="365">
          <cell r="W365" t="str">
            <v>26.614.912/0001-47</v>
          </cell>
          <cell r="X365" t="str">
            <v>EFE FORTE COMERCIO DE MATERIAL DE CONSTRUCAO LTDA</v>
          </cell>
          <cell r="AC365" t="str">
            <v>AM</v>
          </cell>
          <cell r="AD365" t="str">
            <v>Tefé</v>
          </cell>
          <cell r="AE365" t="str">
            <v>PO REF A NF 3022- TEFE FORTE (FUNDO FIXO-12/2025- ZIGOMAR MUNIZ) Baseado em Pedidos de compra 12661.</v>
          </cell>
          <cell r="AF365">
            <v>80</v>
          </cell>
        </row>
        <row r="366">
          <cell r="X366" t="str">
            <v>ZIGOMAR DA SILVA MUNIZ</v>
          </cell>
          <cell r="Y366" t="str">
            <v>Banco Bradesco S.A.</v>
          </cell>
          <cell r="Z366">
            <v>237</v>
          </cell>
          <cell r="AA366">
            <v>3176</v>
          </cell>
          <cell r="AB366">
            <v>680132</v>
          </cell>
          <cell r="AC366" t="str">
            <v>AM</v>
          </cell>
          <cell r="AD366" t="str">
            <v>Tefé</v>
          </cell>
          <cell r="AE366" t="str">
            <v>PO REF A FUNDO FIXO-12/2025- ZIGOMAR MUNIZ Baseado em Pedidos de compra 12665.</v>
          </cell>
          <cell r="AF366">
            <v>731</v>
          </cell>
        </row>
        <row r="367">
          <cell r="W367" t="str">
            <v>04.325.499/0001-68</v>
          </cell>
          <cell r="X367" t="str">
            <v>JRQ MASTER CONSULTORES ASSOCIADOS LIMITADA</v>
          </cell>
          <cell r="Y367" t="str">
            <v>Banco Bradesco S.A.</v>
          </cell>
          <cell r="Z367">
            <v>237</v>
          </cell>
          <cell r="AA367">
            <v>1545</v>
          </cell>
          <cell r="AB367">
            <v>77728</v>
          </cell>
          <cell r="AC367" t="str">
            <v>RJ</v>
          </cell>
          <cell r="AD367" t="str">
            <v>Macaé</v>
          </cell>
          <cell r="AE367" t="str">
            <v>PO REF A EMPRESA REALIZACAO EXAMES- NFSE 12239- JRQ MASTER Baseado em Pedidos de compra 12924.</v>
          </cell>
          <cell r="AF367">
            <v>1755</v>
          </cell>
        </row>
        <row r="368">
          <cell r="W368" t="str">
            <v>48.307.127/0001-84</v>
          </cell>
          <cell r="X368" t="str">
            <v>PLANO DE APOSENTADORIA DE CONTRIBUICAO VARIAVEL</v>
          </cell>
          <cell r="Y368" t="str">
            <v>Banco Bradesco S.A.</v>
          </cell>
          <cell r="Z368">
            <v>237</v>
          </cell>
          <cell r="AA368">
            <v>2373</v>
          </cell>
          <cell r="AB368">
            <v>10301</v>
          </cell>
          <cell r="AC368" t="str">
            <v>RJ</v>
          </cell>
          <cell r="AD368" t="str">
            <v>Rio de Janeiro</v>
          </cell>
          <cell r="AE368" t="str">
            <v>PO REF INFRAPREV CONTRIBUICOES 11/2025- 112025 Baseado em Pedidos de compra 12893.</v>
          </cell>
          <cell r="AF368">
            <v>1996053.9</v>
          </cell>
        </row>
        <row r="369">
          <cell r="W369" t="str">
            <v>04.613.668/0001-65</v>
          </cell>
          <cell r="X369" t="str">
            <v>L. A. VIAGENS E TURISMO LTDA</v>
          </cell>
          <cell r="Y369" t="str">
            <v>Banco do Brasil S.A.</v>
          </cell>
          <cell r="Z369">
            <v>1</v>
          </cell>
          <cell r="AA369">
            <v>2863</v>
          </cell>
          <cell r="AB369">
            <v>20490</v>
          </cell>
          <cell r="AC369" t="str">
            <v>DF</v>
          </cell>
          <cell r="AD369" t="str">
            <v>Brasília</v>
          </cell>
          <cell r="AE369" t="str">
            <v>PO REF A FATURA 61106- L A VIAGENS Baseado em Pedidos de compra 12899.</v>
          </cell>
          <cell r="AF369">
            <v>108122.63</v>
          </cell>
        </row>
        <row r="370">
          <cell r="W370" t="str">
            <v>04.613.668/0001-65</v>
          </cell>
          <cell r="X370" t="str">
            <v>L. A. VIAGENS E TURISMO LTDA</v>
          </cell>
          <cell r="Y370" t="str">
            <v>Banco do Brasil S.A.</v>
          </cell>
          <cell r="Z370">
            <v>1</v>
          </cell>
          <cell r="AA370">
            <v>2863</v>
          </cell>
          <cell r="AB370">
            <v>20490</v>
          </cell>
          <cell r="AC370" t="str">
            <v>DF</v>
          </cell>
          <cell r="AD370" t="str">
            <v>Brasília</v>
          </cell>
          <cell r="AE370" t="str">
            <v>PO REF A FATURA 61107- L A VIAGENS Baseado em Pedidos de compra 12915.</v>
          </cell>
          <cell r="AF370">
            <v>119671.82</v>
          </cell>
        </row>
        <row r="371">
          <cell r="W371" t="str">
            <v>04.613.668/0001-65</v>
          </cell>
          <cell r="X371" t="str">
            <v>L. A. VIAGENS E TURISMO LTDA</v>
          </cell>
          <cell r="Y371" t="str">
            <v>Banco do Brasil S.A.</v>
          </cell>
          <cell r="Z371">
            <v>1</v>
          </cell>
          <cell r="AA371">
            <v>2863</v>
          </cell>
          <cell r="AB371">
            <v>20490</v>
          </cell>
          <cell r="AC371" t="str">
            <v>DF</v>
          </cell>
          <cell r="AD371" t="str">
            <v>Brasília</v>
          </cell>
          <cell r="AE371" t="str">
            <v>PO REF A FATURA 61108- L A VIAGENS Baseado em Pedidos de compra 12918.</v>
          </cell>
          <cell r="AF371">
            <v>96149.42</v>
          </cell>
        </row>
        <row r="372">
          <cell r="W372" t="str">
            <v>04.613.668/0001-65</v>
          </cell>
          <cell r="X372" t="str">
            <v>L. A. VIAGENS E TURISMO LTDA</v>
          </cell>
          <cell r="Y372" t="str">
            <v>Banco do Brasil S.A.</v>
          </cell>
          <cell r="Z372">
            <v>1</v>
          </cell>
          <cell r="AA372">
            <v>2863</v>
          </cell>
          <cell r="AB372">
            <v>20490</v>
          </cell>
          <cell r="AC372" t="str">
            <v>DF</v>
          </cell>
          <cell r="AD372" t="str">
            <v>Brasília</v>
          </cell>
          <cell r="AE372" t="str">
            <v>PO REF A FATURA 61109- L A VIAGENS Baseado em Pedidos de compra 12921.</v>
          </cell>
          <cell r="AF372">
            <v>9551.2099999999991</v>
          </cell>
        </row>
        <row r="373">
          <cell r="W373" t="str">
            <v>60.746.948/0538-28</v>
          </cell>
          <cell r="X373" t="str">
            <v>BANCO BRADESCO S.A.</v>
          </cell>
          <cell r="AC373" t="str">
            <v>RJ</v>
          </cell>
          <cell r="AD373" t="str">
            <v>Rio de Janeiro</v>
          </cell>
          <cell r="AE373" t="str">
            <v>PO REF. TARIFAS BANCÁRIAS - 05/12 Baseado em Pedidos de compra 13058.</v>
          </cell>
          <cell r="AF373">
            <v>187.5</v>
          </cell>
        </row>
        <row r="374">
          <cell r="W374" t="str">
            <v>00.000.000/4906-95</v>
          </cell>
          <cell r="X374" t="str">
            <v>BANCO DO BRASIL SA</v>
          </cell>
          <cell r="AC374" t="str">
            <v>RJ</v>
          </cell>
          <cell r="AD374" t="str">
            <v>Rio de Janeiro</v>
          </cell>
          <cell r="AE374" t="str">
            <v>PO REF. TARIFAS BANCÁRIAS, TRANSFERÊNCIAS E APLICAÇÃO FIN - 05/12 Baseado em Pedidos de compra 13060.</v>
          </cell>
          <cell r="AF374">
            <v>331.2</v>
          </cell>
        </row>
        <row r="375">
          <cell r="W375" t="str">
            <v>00.000.000/4906-95</v>
          </cell>
          <cell r="X375" t="str">
            <v>BANCO DO BRASIL SA</v>
          </cell>
          <cell r="AC375" t="str">
            <v>RJ</v>
          </cell>
          <cell r="AD375" t="str">
            <v>Rio de Janeiro</v>
          </cell>
          <cell r="AE375" t="str">
            <v>PO REF. TARIFAS BANCÁRIAS, TRANSFERÊNCIAS E APLICAÇÃO FIN - 05/12 Baseado em Pedidos de compra 13060.</v>
          </cell>
          <cell r="AF375">
            <v>63148.23</v>
          </cell>
        </row>
        <row r="376">
          <cell r="W376" t="str">
            <v>00.000.000/4906-95</v>
          </cell>
          <cell r="X376" t="str">
            <v>BANCO DO BRASIL SA</v>
          </cell>
          <cell r="AC376" t="str">
            <v>RJ</v>
          </cell>
          <cell r="AD376" t="str">
            <v>Rio de Janeiro</v>
          </cell>
          <cell r="AE376" t="str">
            <v>PO REF. TARIFAS BANCÁRIAS, TRANSFERÊNCIAS E APLICAÇÃO FIN - 05/12 Baseado em Pedidos de compra 13060.</v>
          </cell>
          <cell r="AF376">
            <v>1500000</v>
          </cell>
        </row>
        <row r="377">
          <cell r="W377" t="str">
            <v>33.050.196/0001-88</v>
          </cell>
          <cell r="X377" t="str">
            <v>COMPANHIA PAULISTA DE FORCA E LUZ</v>
          </cell>
          <cell r="AC377" t="str">
            <v>SP</v>
          </cell>
          <cell r="AD377" t="str">
            <v>Campinas</v>
          </cell>
          <cell r="AE377" t="str">
            <v>PO REF. A NFCEE 3653877 Baseado em Pedidos de compra 11577.</v>
          </cell>
          <cell r="AF377">
            <v>1463.01</v>
          </cell>
        </row>
        <row r="378">
          <cell r="W378" t="str">
            <v>33.050.196/0001-88</v>
          </cell>
          <cell r="X378" t="str">
            <v>COMPANHIA PAULISTA DE FORCA E LUZ</v>
          </cell>
          <cell r="AC378" t="str">
            <v>SP</v>
          </cell>
          <cell r="AD378" t="str">
            <v>Campinas</v>
          </cell>
          <cell r="AE378" t="str">
            <v>PO REF NFCEE 006200788 - COMPANHIA PAULISTA DE FORCA Baseado em Pedidos de compra 12326.</v>
          </cell>
          <cell r="AF378">
            <v>4342.5600000000004</v>
          </cell>
        </row>
        <row r="379">
          <cell r="W379" t="str">
            <v>35.820.448/0019-65</v>
          </cell>
          <cell r="X379" t="str">
            <v>WHITE MARTINS GASES INDUSTRIAIS LTDA</v>
          </cell>
          <cell r="Y379" t="str">
            <v>Banco Bradesco S.A.</v>
          </cell>
          <cell r="Z379">
            <v>237</v>
          </cell>
          <cell r="AA379">
            <v>2373</v>
          </cell>
          <cell r="AB379">
            <v>276429</v>
          </cell>
          <cell r="AC379" t="str">
            <v>ES</v>
          </cell>
          <cell r="AD379" t="str">
            <v>Cariacica</v>
          </cell>
          <cell r="AE379" t="str">
            <v>PO REF DANFE 77110 - WHITE MARTINS Baseado em Pedidos de compra 12329.</v>
          </cell>
          <cell r="AF379">
            <v>7480</v>
          </cell>
        </row>
        <row r="380">
          <cell r="W380" t="str">
            <v>03.467.321/0001-99</v>
          </cell>
          <cell r="X380" t="str">
            <v>ENERGISA MATO GROSSO - DISTRIBUIDORA DE ENERGIA S.A.</v>
          </cell>
          <cell r="Y380" t="str">
            <v>Banco do Brasil S.A.</v>
          </cell>
          <cell r="Z380">
            <v>1</v>
          </cell>
          <cell r="AA380">
            <v>3064</v>
          </cell>
          <cell r="AB380">
            <v>278001</v>
          </cell>
          <cell r="AC380" t="str">
            <v>MT</v>
          </cell>
          <cell r="AD380" t="str">
            <v>Cuiabá</v>
          </cell>
          <cell r="AE380" t="str">
            <v>PO REF NFCEE 23308805 - ENERGISA MATO GROSSO Baseado em Pedidos de compra 12339.</v>
          </cell>
          <cell r="AF380">
            <v>2367.59</v>
          </cell>
        </row>
        <row r="381">
          <cell r="W381" t="str">
            <v>01.371.416/0001-89</v>
          </cell>
          <cell r="X381" t="str">
            <v>SERCOMTEL S.A. - TELECOMUNICACOES</v>
          </cell>
          <cell r="AC381" t="str">
            <v>PR</v>
          </cell>
          <cell r="AD381" t="str">
            <v>Londrina</v>
          </cell>
          <cell r="AE381" t="str">
            <v>PO REF NFSTE 0000023759 - SERCOMTEL SA Baseado em Pedidos de compra 12523.</v>
          </cell>
          <cell r="AF381">
            <v>215</v>
          </cell>
        </row>
        <row r="382">
          <cell r="W382" t="str">
            <v>01.476.494/0001-48</v>
          </cell>
          <cell r="X382" t="str">
            <v>STARTEC TELECOMUNICACOES LTDA</v>
          </cell>
          <cell r="Y382" t="str">
            <v>Banco do Brasil S.A.</v>
          </cell>
          <cell r="Z382">
            <v>1</v>
          </cell>
          <cell r="AA382">
            <v>697</v>
          </cell>
          <cell r="AB382">
            <v>22330</v>
          </cell>
          <cell r="AC382" t="str">
            <v>PE</v>
          </cell>
          <cell r="AD382" t="str">
            <v>Recife</v>
          </cell>
          <cell r="AE382" t="str">
            <v>PO REF NFSE 18470 - STARTEC Baseado em Pedidos de compra 12527.</v>
          </cell>
          <cell r="AF382">
            <v>2000</v>
          </cell>
        </row>
        <row r="383">
          <cell r="W383" t="str">
            <v>08.324.196/0001-81</v>
          </cell>
          <cell r="X383" t="str">
            <v>COMPANHIA ENERGETICA DO RIO GRANDE DO NORTE COSERN</v>
          </cell>
          <cell r="AC383" t="str">
            <v>RN</v>
          </cell>
          <cell r="AD383" t="str">
            <v>Natal</v>
          </cell>
          <cell r="AE383" t="str">
            <v>PO REF NFCEE 149082866 - COMPANHIA ENERGETICA DO RIO GRANDE DO NORTE Baseado em Pedidos de compra 12528.</v>
          </cell>
          <cell r="AF383">
            <v>4756.12</v>
          </cell>
        </row>
        <row r="384">
          <cell r="W384" t="str">
            <v>40.432.544/0001-47</v>
          </cell>
          <cell r="X384" t="str">
            <v>CLARO S.A.</v>
          </cell>
          <cell r="AC384" t="str">
            <v>SP</v>
          </cell>
          <cell r="AD384" t="str">
            <v>São Paulo</v>
          </cell>
          <cell r="AE384" t="str">
            <v>PO REF FAT 84621658 - CLARO S.A Baseado em Pedidos de compra 12641.</v>
          </cell>
          <cell r="AF384">
            <v>74.97</v>
          </cell>
        </row>
        <row r="385">
          <cell r="W385" t="str">
            <v>37.381.902/0001-25</v>
          </cell>
          <cell r="X385" t="str">
            <v>REDE NACIONAL DE APRENDIZAGEM, PROMOCAO SOCIAL E INTEGRACAO</v>
          </cell>
          <cell r="Y385" t="str">
            <v>Banco do Brasil S.A.</v>
          </cell>
          <cell r="Z385">
            <v>1</v>
          </cell>
          <cell r="AA385">
            <v>5116</v>
          </cell>
          <cell r="AB385">
            <v>4222</v>
          </cell>
          <cell r="AC385" t="str">
            <v>DF</v>
          </cell>
          <cell r="AD385" t="str">
            <v>Brasília</v>
          </cell>
          <cell r="AE385" t="str">
            <v>PO REF NFSE 121912 - RENAPSI Baseado em Pedidos de compra 12667.</v>
          </cell>
          <cell r="AF385">
            <v>1608.32</v>
          </cell>
        </row>
        <row r="386">
          <cell r="W386" t="str">
            <v>33.739.944/0001-34</v>
          </cell>
          <cell r="X386" t="str">
            <v>TEC FRIO CLIMATIZACAO CENTRAL LTDA</v>
          </cell>
          <cell r="Y386" t="str">
            <v>Cora SCD S.A.</v>
          </cell>
          <cell r="Z386">
            <v>403</v>
          </cell>
          <cell r="AA386">
            <v>1</v>
          </cell>
          <cell r="AB386">
            <v>1151152</v>
          </cell>
          <cell r="AC386" t="str">
            <v>SE</v>
          </cell>
          <cell r="AD386" t="str">
            <v>Aracaju</v>
          </cell>
          <cell r="AE386" t="str">
            <v>PO REF NFSE 38 - TEC FRIO (FUNDO FIXO 008-DNBAR-2025 - FRANCISCO CARLOS) Baseado em Pedidos de compra 12672.</v>
          </cell>
          <cell r="AF386">
            <v>180</v>
          </cell>
        </row>
        <row r="387">
          <cell r="W387" t="str">
            <v>13.173.117/0001-19</v>
          </cell>
          <cell r="X387" t="str">
            <v>ICASE- INSTITUTO CLINICO AVANCADO DE SERGIPE LTDA</v>
          </cell>
          <cell r="AC387" t="str">
            <v>SE</v>
          </cell>
          <cell r="AD387" t="str">
            <v>Aracaju</v>
          </cell>
          <cell r="AE387" t="str">
            <v>PO REF NFSE 2596 - ICASE (FUNDO FIXO 008-DNBAR-2025 - FRANCISCO CARLOS) Baseado em Pedidos de compra 12671.</v>
          </cell>
          <cell r="AF387">
            <v>120</v>
          </cell>
        </row>
        <row r="388">
          <cell r="W388" t="str">
            <v>13.173.117/0001-19</v>
          </cell>
          <cell r="X388" t="str">
            <v>ICASE- INSTITUTO CLINICO AVANCADO DE SERGIPE LTDA</v>
          </cell>
          <cell r="AC388" t="str">
            <v>SE</v>
          </cell>
          <cell r="AD388" t="str">
            <v>Aracaju</v>
          </cell>
          <cell r="AE388" t="str">
            <v>PO REF NFSE 2459 - ICASE (FUNDO FIXO 008-DNBAR-2025 - FRANCISCO CARLOS) Baseado em Pedidos de compra 12669.</v>
          </cell>
          <cell r="AF388">
            <v>120</v>
          </cell>
        </row>
        <row r="389">
          <cell r="X389" t="str">
            <v>FRANCISCO CARLOS DA SILVA LACERDA</v>
          </cell>
          <cell r="Y389" t="str">
            <v>Banco Bradesco S.A.</v>
          </cell>
          <cell r="Z389">
            <v>237</v>
          </cell>
          <cell r="AA389">
            <v>237</v>
          </cell>
          <cell r="AB389">
            <v>210481</v>
          </cell>
          <cell r="AC389" t="str">
            <v>SE</v>
          </cell>
          <cell r="AD389" t="str">
            <v>Aracaju</v>
          </cell>
          <cell r="AE389" t="str">
            <v>PO REF FUNDO FIXO 008-DNBAR-2025 - FRANCISCO CARLOS Baseado em Pedidos de compra 12673.</v>
          </cell>
          <cell r="AF389">
            <v>420</v>
          </cell>
        </row>
        <row r="390">
          <cell r="W390" t="str">
            <v>33.661.745/0001-50</v>
          </cell>
          <cell r="X390" t="str">
            <v>CENTRO DE INTEGRAÇÃO EMPRESA-ESCOLA DO ESTADO</v>
          </cell>
          <cell r="Y390" t="str">
            <v>Banco Bradesco S.A.</v>
          </cell>
          <cell r="Z390">
            <v>237</v>
          </cell>
          <cell r="AA390">
            <v>3391</v>
          </cell>
          <cell r="AB390">
            <v>95401</v>
          </cell>
          <cell r="AC390" t="str">
            <v>RJ</v>
          </cell>
          <cell r="AD390" t="str">
            <v>Rio de Janeiro</v>
          </cell>
          <cell r="AE390" t="str">
            <v>PO REF. NFSE 345005 - CIEE Baseado em Pedidos de compra 12702.</v>
          </cell>
          <cell r="AF390">
            <v>2271.92</v>
          </cell>
        </row>
        <row r="391">
          <cell r="X391" t="str">
            <v>ROSÂNGELA GOULART QUARESMA</v>
          </cell>
          <cell r="Y391" t="str">
            <v>Banco Bradesco S.A.</v>
          </cell>
          <cell r="Z391">
            <v>237</v>
          </cell>
          <cell r="AA391">
            <v>3176</v>
          </cell>
          <cell r="AB391">
            <v>680132</v>
          </cell>
          <cell r="AC391" t="str">
            <v>RJ</v>
          </cell>
          <cell r="AD391" t="str">
            <v>Rio de Janeiro</v>
          </cell>
          <cell r="AE391" t="str">
            <v>PO REF. GASTOS SEM COMPROVANTE - DESLOCAMENTO DE TAXI (FUNDO FIXO - 036PRGA2025  - ROSANGELA GOULART) Baseado em Pedidos de compra 12722.</v>
          </cell>
          <cell r="AF391">
            <v>67</v>
          </cell>
        </row>
        <row r="392">
          <cell r="X392" t="str">
            <v>ROSÂNGELA GOULART QUARESMA</v>
          </cell>
          <cell r="Y392" t="str">
            <v>Banco Bradesco S.A.</v>
          </cell>
          <cell r="Z392">
            <v>237</v>
          </cell>
          <cell r="AA392">
            <v>3176</v>
          </cell>
          <cell r="AB392">
            <v>680132</v>
          </cell>
          <cell r="AC392" t="str">
            <v>RJ</v>
          </cell>
          <cell r="AD392" t="str">
            <v>Rio de Janeiro</v>
          </cell>
          <cell r="AE392" t="str">
            <v>PO REF. FUNDO FIXO - 036PRGA2025 - ROSANGELA GOULART Baseado em Pedidos de compra 12723.</v>
          </cell>
          <cell r="AF392">
            <v>67</v>
          </cell>
        </row>
        <row r="393">
          <cell r="W393" t="str">
            <v>02.590.254/0001-32</v>
          </cell>
          <cell r="X393" t="str">
            <v>EXCEL ELEVADORES LTDA</v>
          </cell>
          <cell r="Y393" t="str">
            <v>Banco do Brasil S.A.</v>
          </cell>
          <cell r="Z393">
            <v>1</v>
          </cell>
          <cell r="AA393">
            <v>1251</v>
          </cell>
          <cell r="AB393">
            <v>118108</v>
          </cell>
          <cell r="AC393" t="str">
            <v>RJ</v>
          </cell>
          <cell r="AD393" t="str">
            <v>Rio de Janeiro</v>
          </cell>
          <cell r="AE393" t="str">
            <v>PO REF. NFSE 40901 - EXCEL ELEVADORES Baseado em Pedidos de compra 12727.</v>
          </cell>
          <cell r="AF393">
            <v>3265.25</v>
          </cell>
        </row>
        <row r="394">
          <cell r="W394" t="str">
            <v>32.853.748/0001-23</v>
          </cell>
          <cell r="X394" t="str">
            <v>LIDDERA GESTAO EMPRESARIAL LTDA</v>
          </cell>
          <cell r="Y394" t="str">
            <v>Banco Santander (Brasil) S. A.</v>
          </cell>
          <cell r="Z394">
            <v>33</v>
          </cell>
          <cell r="AA394">
            <v>4432</v>
          </cell>
          <cell r="AB394">
            <v>13004962</v>
          </cell>
          <cell r="AC394" t="str">
            <v>RJ</v>
          </cell>
          <cell r="AD394" t="str">
            <v>Rio das Ostras</v>
          </cell>
          <cell r="AE394" t="str">
            <v>PO REF. NFSE 498 - LIDDERA Baseado em Pedidos de compra 12734.</v>
          </cell>
          <cell r="AF394">
            <v>5800.88</v>
          </cell>
        </row>
        <row r="395">
          <cell r="W395" t="str">
            <v>35.820.448/0054-48</v>
          </cell>
          <cell r="X395" t="str">
            <v>WHITE MARTINS GASES INDUSTRIAIS LTDA</v>
          </cell>
          <cell r="Y395" t="str">
            <v>Banco Bradesco S.A.</v>
          </cell>
          <cell r="Z395">
            <v>237</v>
          </cell>
          <cell r="AA395">
            <v>2373</v>
          </cell>
          <cell r="AB395">
            <v>276429</v>
          </cell>
          <cell r="AC395" t="str">
            <v>PR</v>
          </cell>
          <cell r="AD395" t="str">
            <v>Londrina</v>
          </cell>
          <cell r="AE395" t="str">
            <v>PO REF. DANFE 7674 - WHITE MARTINS Baseado em Pedidos de compra 12750.</v>
          </cell>
          <cell r="AF395">
            <v>6864</v>
          </cell>
        </row>
        <row r="396">
          <cell r="W396" t="str">
            <v>33.661.745/0001-50</v>
          </cell>
          <cell r="X396" t="str">
            <v>CENTRO DE INTEGRAÇÃO EMPRESA-ESCOLA DO ESTADO</v>
          </cell>
          <cell r="Y396" t="str">
            <v>Banco Bradesco S.A.</v>
          </cell>
          <cell r="Z396">
            <v>237</v>
          </cell>
          <cell r="AA396">
            <v>3391</v>
          </cell>
          <cell r="AB396">
            <v>95401</v>
          </cell>
          <cell r="AC396" t="str">
            <v>RJ</v>
          </cell>
          <cell r="AD396" t="str">
            <v>Rio de Janeiro</v>
          </cell>
          <cell r="AE396" t="str">
            <v>PO REF. RECIBO 78360 - CIEE Baseado em Pedidos de compra 12757.</v>
          </cell>
          <cell r="AF396">
            <v>3263.58</v>
          </cell>
        </row>
        <row r="397">
          <cell r="W397" t="str">
            <v>00.394.429/0106-88</v>
          </cell>
          <cell r="X397" t="str">
            <v>COMANDO DA AERONAUTICA</v>
          </cell>
          <cell r="Y397" t="str">
            <v>Banco Bradesco S.A.</v>
          </cell>
          <cell r="Z397">
            <v>237</v>
          </cell>
          <cell r="AA397">
            <v>3060</v>
          </cell>
          <cell r="AB397">
            <v>486329</v>
          </cell>
          <cell r="AC397" t="str">
            <v>SP</v>
          </cell>
          <cell r="AD397" t="str">
            <v>São Paulo</v>
          </cell>
          <cell r="AE397" t="str">
            <v>PO REF. GRU 02162078945 - HFASP Baseado em Pedidos de compra 12759.</v>
          </cell>
          <cell r="AF397">
            <v>350</v>
          </cell>
        </row>
        <row r="398">
          <cell r="W398" t="str">
            <v>04.368.898/0001-06</v>
          </cell>
          <cell r="X398" t="str">
            <v>COPEL DISTRIBUICAO S.A.</v>
          </cell>
          <cell r="Y398" t="str">
            <v>Banco Bradesco S.A.</v>
          </cell>
          <cell r="Z398">
            <v>237</v>
          </cell>
          <cell r="AA398">
            <v>3060</v>
          </cell>
          <cell r="AB398">
            <v>48632</v>
          </cell>
          <cell r="AC398" t="str">
            <v>PR</v>
          </cell>
          <cell r="AD398" t="str">
            <v>Curitiba</v>
          </cell>
          <cell r="AE398" t="str">
            <v>PO REF A SERVICO FORNECIMENTO ENERGIA- NFCEE 202014256- COPEL Baseado em Pedidos de compra 12799.</v>
          </cell>
          <cell r="AF398">
            <v>365.96</v>
          </cell>
        </row>
        <row r="399">
          <cell r="W399" t="str">
            <v>35.047.488/0001-97</v>
          </cell>
          <cell r="X399" t="str">
            <v>POSITIVE SAFETY VIGILANCIA E MONITORAMENTO LTDA</v>
          </cell>
          <cell r="Y399" t="str">
            <v>Itaú Unibanco  S.A.</v>
          </cell>
          <cell r="Z399">
            <v>341</v>
          </cell>
          <cell r="AA399">
            <v>387</v>
          </cell>
          <cell r="AB399">
            <v>98923</v>
          </cell>
          <cell r="AC399" t="str">
            <v>RJ</v>
          </cell>
          <cell r="AD399" t="str">
            <v>Rio de Janeiro</v>
          </cell>
          <cell r="AE399" t="str">
            <v>PO REF. NFSE 108 - POSITIVE SAFETY VIGILÂNCIA E MONITORAMENTO Baseado em Pedidos de compra 12572.</v>
          </cell>
          <cell r="AF399">
            <v>35186.1</v>
          </cell>
        </row>
        <row r="400">
          <cell r="X400" t="str">
            <v>RAFAEL FARIA AMORIM</v>
          </cell>
          <cell r="Y400" t="str">
            <v>Banco Santander (Brasil) S. A.</v>
          </cell>
          <cell r="Z400">
            <v>33</v>
          </cell>
          <cell r="AA400">
            <v>1811</v>
          </cell>
          <cell r="AB400">
            <v>1002318</v>
          </cell>
          <cell r="AC400" t="str">
            <v>RJ</v>
          </cell>
          <cell r="AD400" t="str">
            <v>Macaé</v>
          </cell>
          <cell r="AE400" t="str">
            <v>PO REF REEMBOLSO VIAGEM PLANO DE DESPESA 1542 - RAFAEL FARIA Baseado em Pedidos de compra 12861.</v>
          </cell>
          <cell r="AF400">
            <v>639.85</v>
          </cell>
        </row>
        <row r="401">
          <cell r="X401" t="str">
            <v>PAULA DE CASTRO RODRIGUES JORDÃO</v>
          </cell>
          <cell r="Y401" t="str">
            <v>Banco do Brasil S.A.</v>
          </cell>
          <cell r="Z401">
            <v>1</v>
          </cell>
          <cell r="AA401">
            <v>5973</v>
          </cell>
          <cell r="AB401">
            <v>15923</v>
          </cell>
          <cell r="AC401" t="str">
            <v>RJ</v>
          </cell>
          <cell r="AD401" t="str">
            <v>Rio de Janeiro</v>
          </cell>
          <cell r="AE401" t="str">
            <v>PO REF. A REEMBOLSO  2622 -  207/ADMCENTRAL/2025 Baseado em Pedidos de compra 12862.</v>
          </cell>
          <cell r="AF401">
            <v>37.049999999999997</v>
          </cell>
        </row>
        <row r="402">
          <cell r="X402" t="str">
            <v>DANIEL TAVARES DE LIMA</v>
          </cell>
          <cell r="Y402" t="str">
            <v>Banco Santander (Brasil) S. A.</v>
          </cell>
          <cell r="Z402">
            <v>33</v>
          </cell>
          <cell r="AA402">
            <v>3190</v>
          </cell>
          <cell r="AB402">
            <v>2027491</v>
          </cell>
          <cell r="AC402" t="str">
            <v>RJ</v>
          </cell>
          <cell r="AD402" t="str">
            <v>Macaé</v>
          </cell>
          <cell r="AE402" t="str">
            <v>PO REF. A REEMBOLSO - 2628 - SV 105/DNB-ME/2025 Baseado em Pedidos de compra 12863.</v>
          </cell>
          <cell r="AF402">
            <v>746.95</v>
          </cell>
        </row>
        <row r="403">
          <cell r="X403" t="str">
            <v>JEANCARLO MACEDO</v>
          </cell>
          <cell r="Y403" t="str">
            <v>Itaú Unibanco  S.A.</v>
          </cell>
          <cell r="Z403">
            <v>341</v>
          </cell>
          <cell r="AA403">
            <v>9079</v>
          </cell>
          <cell r="AB403">
            <v>8379</v>
          </cell>
          <cell r="AC403" t="str">
            <v>SP</v>
          </cell>
          <cell r="AD403" t="str">
            <v>Campinas</v>
          </cell>
          <cell r="AE403" t="str">
            <v>PO REF. REEMBOLSO VIAGEM - PLANO 2678 - Vigência: 24/11/2025 - 28/11/2025 Baseado em Pedidos de compra 12877.</v>
          </cell>
          <cell r="AF403">
            <v>7.7</v>
          </cell>
        </row>
        <row r="404">
          <cell r="W404" t="str">
            <v>18.949.851/0001-40</v>
          </cell>
          <cell r="X404" t="str">
            <v>CARIMBOS COMETA LTDA</v>
          </cell>
          <cell r="AC404" t="str">
            <v>PR</v>
          </cell>
          <cell r="AD404" t="str">
            <v>Londrina</v>
          </cell>
          <cell r="AE404" t="str">
            <v>PO REF A NF 3463- CARIMBOS COMETA (FUNDO FIXO-018DNBLO2025- REGINALDO FERNANDES) Baseado em Pedidos de compra 12868.</v>
          </cell>
          <cell r="AF404">
            <v>104.4</v>
          </cell>
        </row>
        <row r="405">
          <cell r="W405" t="str">
            <v>84.858.307/0001-18</v>
          </cell>
          <cell r="X405" t="str">
            <v>F J P SUPRIMENTOS PARA INFORMATICA LTDA</v>
          </cell>
          <cell r="AC405" t="str">
            <v>PR</v>
          </cell>
          <cell r="AD405" t="str">
            <v>Londrina</v>
          </cell>
          <cell r="AE405" t="str">
            <v>PO REF A NF 71969- FJP SUPRIMENTOS (FUNDO FIXO-018DNBLO2025- REGINALDO FERNANDES) Baseado em Pedidos de compra 12870.</v>
          </cell>
          <cell r="AF405">
            <v>833.7</v>
          </cell>
        </row>
        <row r="406">
          <cell r="W406" t="str">
            <v>18.715.383/0001-40</v>
          </cell>
          <cell r="X406" t="str">
            <v>ISS PREF BELO HORIZONTE</v>
          </cell>
          <cell r="AC406" t="str">
            <v>MG</v>
          </cell>
          <cell r="AD406" t="str">
            <v>Belo Horizonte</v>
          </cell>
          <cell r="AE406" t="str">
            <v>PO REF. GUIA ISS 0225334267674 - MUNICIPIO DE BELO  HORIZONTE Baseado em Pedidos de compra 12891.</v>
          </cell>
          <cell r="AF406">
            <v>363.05</v>
          </cell>
        </row>
        <row r="407">
          <cell r="X407" t="str">
            <v>GLAUCIO HENRIQUE DE VELASCO TEIXEIRA</v>
          </cell>
          <cell r="Y407" t="str">
            <v>Banco Bradesco S.A.</v>
          </cell>
          <cell r="Z407">
            <v>237</v>
          </cell>
          <cell r="AA407">
            <v>3176</v>
          </cell>
          <cell r="AB407">
            <v>680132</v>
          </cell>
          <cell r="AC407" t="str">
            <v>GO</v>
          </cell>
          <cell r="AD407" t="str">
            <v>Goiânia</v>
          </cell>
          <cell r="AE407" t="str">
            <v>PO REF FUNDO FIXO 014-DNGO-2025 - GLAUCIO HENRIQUE Baseado em Pedidos de compra 12928.</v>
          </cell>
          <cell r="AF407">
            <v>440.88</v>
          </cell>
        </row>
        <row r="408">
          <cell r="W408" t="str">
            <v>05.384.518/0001-90</v>
          </cell>
          <cell r="X408" t="str">
            <v>AGUA PURA COM. DISTRIBUIDORA LTDA</v>
          </cell>
          <cell r="AC408" t="str">
            <v>GO</v>
          </cell>
          <cell r="AD408" t="str">
            <v>Goiânia</v>
          </cell>
          <cell r="AE408" t="str">
            <v>PO REF DANFE 34188 - AGUA PURA COM. (FUNDO FIXO 014-DNGO-2025 - GLAUCIO HENRIQUE) Baseado em Pedidos de compra 12925.</v>
          </cell>
          <cell r="AF408">
            <v>80.900000000000006</v>
          </cell>
        </row>
        <row r="409">
          <cell r="W409" t="str">
            <v>15.083.523/0001-16</v>
          </cell>
          <cell r="X409" t="str">
            <v>FERRAGISTA SANTA GENOVEVA LTDA</v>
          </cell>
          <cell r="AC409" t="str">
            <v>GO</v>
          </cell>
          <cell r="AD409" t="str">
            <v>Goiânia</v>
          </cell>
          <cell r="AE409" t="str">
            <v>PO REF. DANFE 4585 - FERRAGISTA (FUNDO FIXO - 014-DNGO-2025 - GLAUCIO HENRIQUE DE VELASCO TEIXEIRA) Baseado em Pedidos de compra 12745.</v>
          </cell>
          <cell r="AF409">
            <v>12</v>
          </cell>
        </row>
        <row r="410">
          <cell r="W410" t="str">
            <v>05.101.924/0003-60</v>
          </cell>
          <cell r="X410" t="str">
            <v>MATECH PRODUTOS ELETRONICOS LTDA</v>
          </cell>
          <cell r="Y410" t="str">
            <v>Itaú Unibanco  S.A.</v>
          </cell>
          <cell r="Z410">
            <v>341</v>
          </cell>
          <cell r="AA410">
            <v>6630</v>
          </cell>
          <cell r="AB410">
            <v>99839</v>
          </cell>
          <cell r="AC410" t="str">
            <v>GO</v>
          </cell>
          <cell r="AD410" t="str">
            <v>Goiânia</v>
          </cell>
          <cell r="AE410" t="str">
            <v>PO REF. DANFE 4417 - MATECH  (FUNDO FIXO - 014-DNGO-2025 - GLAUCIO HENRIQUE DE VELASCO TEIXEIRA) Baseado em Pedidos de compra 12747.</v>
          </cell>
          <cell r="AF410">
            <v>84</v>
          </cell>
        </row>
        <row r="411">
          <cell r="W411" t="str">
            <v>28.158.554/0001-30</v>
          </cell>
          <cell r="X411" t="str">
            <v>IMPERATRIZ PECAS E CONEXOES LTDA</v>
          </cell>
          <cell r="AC411" t="str">
            <v>GO</v>
          </cell>
          <cell r="AD411" t="str">
            <v>Goiânia</v>
          </cell>
          <cell r="AE411" t="str">
            <v>PO REF DANFE 2089 - IMPERATRIZ PECAS (FUNDO FIXO 014-DNGO-2025 - GLAUCIO HENRIQUE) Baseado em Pedidos de compra 12926.</v>
          </cell>
          <cell r="AF411">
            <v>30</v>
          </cell>
        </row>
        <row r="412">
          <cell r="W412" t="str">
            <v>34.054.343/0001-50</v>
          </cell>
          <cell r="X412" t="str">
            <v>COMERCIO ELETRONICA 68 LTDA</v>
          </cell>
          <cell r="AC412" t="str">
            <v>GO</v>
          </cell>
          <cell r="AD412" t="str">
            <v>Goiânia</v>
          </cell>
          <cell r="AE412" t="str">
            <v>PO REF. DANFE 7241 - COMERCIO ELETRONICA  (FUNDO FIXO - 014-DNGO-2025 - GLAUCIO HENRIQUE DE VELASCO TEIXEIRA) Baseado em Pedidos de compra 12748.</v>
          </cell>
          <cell r="AF412">
            <v>18</v>
          </cell>
        </row>
        <row r="413">
          <cell r="W413" t="str">
            <v>23.857.184/0001-06</v>
          </cell>
          <cell r="X413" t="str">
            <v>CRACHAS E CORDOES LTDA</v>
          </cell>
          <cell r="Y413" t="str">
            <v>Itaú Unibanco  S.A.</v>
          </cell>
          <cell r="Z413">
            <v>341</v>
          </cell>
          <cell r="AA413">
            <v>6256</v>
          </cell>
          <cell r="AB413">
            <v>32049</v>
          </cell>
          <cell r="AC413" t="str">
            <v>GO</v>
          </cell>
          <cell r="AD413" t="str">
            <v>Aparecida de Goiânia</v>
          </cell>
          <cell r="AE413" t="str">
            <v>PO REF. NFSE 3844 - CRACHAS (FUNDO FIXO - 014-DNGO-2025 - GLAUCIO HENRIQUE DE VELASCO TEIXEIRA) Baseado em Pedidos de compra 12758.</v>
          </cell>
          <cell r="AF413">
            <v>36</v>
          </cell>
        </row>
        <row r="414">
          <cell r="W414" t="str">
            <v>03.731.620/0001-99</v>
          </cell>
          <cell r="X414" t="str">
            <v>NORDESTE REFRIGERACAO LTDA</v>
          </cell>
          <cell r="Y414" t="str">
            <v>Banco Bradesco S.A.</v>
          </cell>
          <cell r="Z414">
            <v>237</v>
          </cell>
          <cell r="AA414">
            <v>3162</v>
          </cell>
          <cell r="AB414">
            <v>466916</v>
          </cell>
          <cell r="AC414" t="str">
            <v>SE</v>
          </cell>
          <cell r="AD414" t="str">
            <v>Aracaju</v>
          </cell>
          <cell r="AE414" t="str">
            <v>Pedido de Compra Integrado NIMBI Baseado em Pedidos de compra 11856. REF. NFSE 515 - REFRIGERACAO CARVALHO</v>
          </cell>
          <cell r="AF414">
            <v>3750</v>
          </cell>
        </row>
        <row r="415">
          <cell r="W415" t="str">
            <v>20.758.851/0009-62</v>
          </cell>
          <cell r="X415" t="str">
            <v>EDN UTILIDADES DOMESTICAS IMPORTACAO E EXPORTACAO LTDA</v>
          </cell>
          <cell r="AC415" t="str">
            <v>GO</v>
          </cell>
          <cell r="AD415" t="str">
            <v>Goiânia</v>
          </cell>
          <cell r="AE415" t="str">
            <v>PO REF DANFE 5768 - EDON UTILIDADES (FUNDO FIXO 014-DNGO-2025 - GLAUCIO HENRIQUE) Baseado em Pedidos de compra 12927.</v>
          </cell>
          <cell r="AF415">
            <v>179.98</v>
          </cell>
        </row>
        <row r="416">
          <cell r="W416" t="str">
            <v>00.812.514/0001-41</v>
          </cell>
          <cell r="X416" t="str">
            <v>INSTITUTO GOIANO DE CARDIOLOGIA SERVICOS MEDICOS LTDA</v>
          </cell>
          <cell r="AC416" t="str">
            <v>GO</v>
          </cell>
          <cell r="AD416" t="str">
            <v>Goiânia</v>
          </cell>
          <cell r="AE416" t="str">
            <v>PO REF. NFSE 25 - INSTITUTO GOIANO (FUNDO FIXO - 12-DNGO-2025 - GLÁUCIO HENRIQUE) Baseado em Pedidos de compra 10497.</v>
          </cell>
          <cell r="AF416">
            <v>160</v>
          </cell>
        </row>
        <row r="417">
          <cell r="W417" t="str">
            <v>00.812.514/0001-41</v>
          </cell>
          <cell r="X417" t="str">
            <v>INSTITUTO GOIANO DE CARDIOLOGIA SERVICOS MEDICOS LTDA</v>
          </cell>
          <cell r="AC417" t="str">
            <v>GO</v>
          </cell>
          <cell r="AD417" t="str">
            <v>Goiânia</v>
          </cell>
          <cell r="AE417" t="str">
            <v>PO REF. NFSE 30 - INSTITUTO GOIANO (FUNDO FIXO - 12-DNGO-2025- GLÁUCIO HENRIQUE) Baseado em Pedidos de compra 10500.</v>
          </cell>
          <cell r="AF417">
            <v>160</v>
          </cell>
        </row>
        <row r="418">
          <cell r="W418" t="str">
            <v>13.850.516/0145-50</v>
          </cell>
          <cell r="X418" t="str">
            <v>RAMIRO CAMPELO COMERCIO DE UTILIDADES LTDA</v>
          </cell>
          <cell r="AC418" t="str">
            <v>BA</v>
          </cell>
          <cell r="AD418" t="str">
            <v>Ilhéus</v>
          </cell>
          <cell r="AE418" t="str">
            <v>PO REF DANFE 67435 - RAMIRO CAMPELO (FUNDO FIXO 012/DNBIL/2025 - ALBERTO REIS) Baseado em Pedidos de compra 12933.</v>
          </cell>
          <cell r="AF418">
            <v>179.7</v>
          </cell>
        </row>
        <row r="419">
          <cell r="W419" t="str">
            <v>17.328.596/0001-56</v>
          </cell>
          <cell r="X419" t="str">
            <v>HIDRASERV COMERCIO DE MATERIAL HIDRAULICO E SERVICOS LTDA</v>
          </cell>
          <cell r="AC419" t="str">
            <v>BA</v>
          </cell>
          <cell r="AD419" t="str">
            <v>Ilhéus</v>
          </cell>
          <cell r="AE419" t="str">
            <v>PO REF NFCE 36820 - HIDRASERV (FUNDO FIXO 012/DNBIL/2025 - ALBERTO REIS) Baseado em Pedidos de compra 12932.</v>
          </cell>
          <cell r="AF419">
            <v>70</v>
          </cell>
        </row>
        <row r="420">
          <cell r="X420" t="str">
            <v>ALBERTO REIS SILVA</v>
          </cell>
          <cell r="Y420" t="str">
            <v>Banco Bradesco S.A.</v>
          </cell>
          <cell r="Z420">
            <v>237</v>
          </cell>
          <cell r="AA420">
            <v>3176</v>
          </cell>
          <cell r="AB420">
            <v>680132</v>
          </cell>
          <cell r="AC420" t="str">
            <v>BA</v>
          </cell>
          <cell r="AD420" t="str">
            <v>Ilhéus</v>
          </cell>
          <cell r="AE420" t="str">
            <v>PO REF FUNDO FIXO 012/DNBIL/2025 - ALBERTO REIS Baseado em Pedidos de compra 12931.</v>
          </cell>
          <cell r="AF420">
            <v>246.2</v>
          </cell>
        </row>
        <row r="421">
          <cell r="W421" t="str">
            <v>54.236.405/0001-52</v>
          </cell>
          <cell r="X421" t="str">
            <v>M2 REFRIGERACAO LTDA</v>
          </cell>
          <cell r="Y421" t="str">
            <v>BANCO COOPERATIVO SICREDI S.A.</v>
          </cell>
          <cell r="Z421">
            <v>748</v>
          </cell>
          <cell r="AA421">
            <v>804</v>
          </cell>
          <cell r="AB421">
            <v>13409</v>
          </cell>
          <cell r="AC421" t="str">
            <v>PA</v>
          </cell>
          <cell r="AD421" t="str">
            <v>Marabá</v>
          </cell>
          <cell r="AE421" t="str">
            <v>Pedido de Compra Integrado NIMBI Baseado em Pedidos de compra 11915. REF. NFSE 252 - M2</v>
          </cell>
          <cell r="AF421">
            <v>7900</v>
          </cell>
        </row>
        <row r="422">
          <cell r="W422" t="str">
            <v>05.693.836/0001-32</v>
          </cell>
          <cell r="X422" t="str">
            <v>S.A. ROCHA INFORMATICA</v>
          </cell>
          <cell r="AC422" t="str">
            <v>SP</v>
          </cell>
          <cell r="AD422" t="str">
            <v>Presidente Prudente</v>
          </cell>
          <cell r="AE422" t="str">
            <v>PO REF. DANFE 7365 - S.A ROCHA (FUNDO FIXO - 024-DNBDN-2025 - JANETE DE CASTRO) Baseado em Pedidos de compra 12724.</v>
          </cell>
          <cell r="AF422">
            <v>75</v>
          </cell>
        </row>
        <row r="423">
          <cell r="W423" t="str">
            <v>05.693.836/0001-32</v>
          </cell>
          <cell r="X423" t="str">
            <v>S.A. ROCHA INFORMATICA</v>
          </cell>
          <cell r="AC423" t="str">
            <v>SP</v>
          </cell>
          <cell r="AD423" t="str">
            <v>Presidente Prudente</v>
          </cell>
          <cell r="AE423" t="str">
            <v>PO REF. DANFE 7376 - S.A ROCHA (FUNDO FIXO - 024-DNBDN-2025 - JANETE DE CASTRO) Baseado em Pedidos de compra 12725.</v>
          </cell>
          <cell r="AF423">
            <v>70</v>
          </cell>
        </row>
        <row r="424">
          <cell r="W424" t="str">
            <v>41.744.507/0001-37</v>
          </cell>
          <cell r="X424" t="str">
            <v>PRITECH COMERCIO DE EPI, FERRAMENTAS E INSTALACOES LTDA</v>
          </cell>
          <cell r="Y424" t="str">
            <v>Banco Santander (Brasil) S. A.</v>
          </cell>
          <cell r="Z424">
            <v>33</v>
          </cell>
          <cell r="AA424">
            <v>352</v>
          </cell>
          <cell r="AB424">
            <v>13009462</v>
          </cell>
          <cell r="AC424" t="str">
            <v>SP</v>
          </cell>
          <cell r="AD424" t="str">
            <v>Ourinhos</v>
          </cell>
          <cell r="AE424" t="str">
            <v>Pedido de Compra Integrado NIMBI - REF NFE 761 Baseado em Pedidos de compra 11560.</v>
          </cell>
          <cell r="AF424">
            <v>600</v>
          </cell>
        </row>
        <row r="425">
          <cell r="W425" t="str">
            <v>39.330.088/0001-45</v>
          </cell>
          <cell r="X425" t="str">
            <v>NORTE RIO CONTROLE AMBIENTAL LTDA.</v>
          </cell>
          <cell r="Y425" t="str">
            <v>Itaú Unibanco  S.A.</v>
          </cell>
          <cell r="Z425">
            <v>341</v>
          </cell>
          <cell r="AA425">
            <v>3218</v>
          </cell>
          <cell r="AB425">
            <v>61236</v>
          </cell>
          <cell r="AC425" t="str">
            <v>RJ</v>
          </cell>
          <cell r="AD425" t="str">
            <v>Campos dos Goytacazes</v>
          </cell>
          <cell r="AE425" t="str">
            <v>Pedido de Compra Integrado NIMBI- NFSE 5440- NORTE RIO Baseado em Pedidos de compra 11971.</v>
          </cell>
          <cell r="AF425">
            <v>2867.8</v>
          </cell>
        </row>
        <row r="426">
          <cell r="X426" t="str">
            <v>STAEL PRATA MENDES</v>
          </cell>
          <cell r="Y426" t="str">
            <v>Itaú Unibanco  S.A.</v>
          </cell>
          <cell r="Z426">
            <v>341</v>
          </cell>
          <cell r="AA426">
            <v>8090</v>
          </cell>
          <cell r="AB426">
            <v>5509</v>
          </cell>
          <cell r="AC426" t="str">
            <v>RJ</v>
          </cell>
          <cell r="AD426" t="str">
            <v>Rio de Janeiro</v>
          </cell>
          <cell r="AE426" t="str">
            <v>PO REF. REEMBOLSO - PLANO DE DESPESA 2610 -  SV206/ADMCENTRAL/2025 Baseado em Pedidos de compra 12901.</v>
          </cell>
          <cell r="AF426">
            <v>128.88999999999999</v>
          </cell>
        </row>
        <row r="427">
          <cell r="W427" t="str">
            <v>08.208.207/0001-68</v>
          </cell>
          <cell r="X427" t="str">
            <v>J. H. MIGUELETI ZAUPA</v>
          </cell>
          <cell r="Y427" t="str">
            <v>Banco Santander (Brasil) S. A.</v>
          </cell>
          <cell r="Z427">
            <v>33</v>
          </cell>
          <cell r="AA427">
            <v>667</v>
          </cell>
          <cell r="AB427">
            <v>13002857</v>
          </cell>
          <cell r="AC427" t="str">
            <v>SP</v>
          </cell>
          <cell r="AD427" t="str">
            <v>Álvares Machado</v>
          </cell>
          <cell r="AE427" t="str">
            <v>PO REF. NFSE 374 - J. H. MIGUELETI ZAUPA (FUNDO FIXO - 024-DNBDN-2025 - JANETE DE CASTRO) Baseado em Pedidos de compra 12934.</v>
          </cell>
          <cell r="AF427">
            <v>800</v>
          </cell>
        </row>
        <row r="428">
          <cell r="X428" t="str">
            <v>JANETE DE CASTRO DIAS</v>
          </cell>
          <cell r="Y428" t="str">
            <v>Banco Bradesco S.A.</v>
          </cell>
          <cell r="Z428">
            <v>237</v>
          </cell>
          <cell r="AA428">
            <v>3176</v>
          </cell>
          <cell r="AB428">
            <v>680132</v>
          </cell>
          <cell r="AC428" t="str">
            <v>SP</v>
          </cell>
          <cell r="AD428" t="str">
            <v>Presidente Prudente</v>
          </cell>
          <cell r="AE428" t="str">
            <v>PO REF. FUNDO FIXO - 024-DNBDN-2025 - JANETE DE CASTRO Baseado em Pedidos de compra 12936.</v>
          </cell>
          <cell r="AF428">
            <v>928.92</v>
          </cell>
        </row>
        <row r="429">
          <cell r="X429" t="str">
            <v>GABRIEL SOARES DE MOURA</v>
          </cell>
          <cell r="Y429" t="str">
            <v>Banco Bradesco S.A.</v>
          </cell>
          <cell r="Z429">
            <v>237</v>
          </cell>
          <cell r="AA429">
            <v>36</v>
          </cell>
          <cell r="AB429">
            <v>130370</v>
          </cell>
          <cell r="AC429" t="str">
            <v>SP</v>
          </cell>
          <cell r="AD429" t="str">
            <v>Guarulhos</v>
          </cell>
          <cell r="AE429" t="str">
            <v>PO REF A REEMBOLSO- EXTRATO 1444 E SV 122/DNGR/2025- GABRIEL SOARES Baseado em Pedidos de compra 12955.</v>
          </cell>
          <cell r="AF429">
            <v>108.3</v>
          </cell>
        </row>
        <row r="430">
          <cell r="X430" t="str">
            <v>GLAUCIO HENRIQUE DE VELASCO TEIXEIRA</v>
          </cell>
          <cell r="Y430" t="str">
            <v>Banco Bradesco S.A.</v>
          </cell>
          <cell r="Z430">
            <v>237</v>
          </cell>
          <cell r="AA430">
            <v>3176</v>
          </cell>
          <cell r="AB430">
            <v>680132</v>
          </cell>
          <cell r="AC430" t="str">
            <v>GO</v>
          </cell>
          <cell r="AD430" t="str">
            <v>Goiânia</v>
          </cell>
          <cell r="AE430" t="str">
            <v>PO REF A FUNDO FIXO - 12-DNGO-2025- GLÁUCIO HENRIQUE Baseado em Pedidos de compra 10612.</v>
          </cell>
          <cell r="AF430">
            <v>375</v>
          </cell>
        </row>
        <row r="431">
          <cell r="W431" t="str">
            <v>84.858.307/0001-18</v>
          </cell>
          <cell r="X431" t="str">
            <v>F J P SUPRIMENTOS PARA INFORMATICA LTDA</v>
          </cell>
          <cell r="AC431" t="str">
            <v>PR</v>
          </cell>
          <cell r="AD431" t="str">
            <v>Londrina</v>
          </cell>
          <cell r="AE431" t="str">
            <v>PO REF A NF 72011- FJP SUPRIMENTOS (FUNDO FIXO-018DNBLO2025- REGINALDO FERNANDES) Baseado em Pedidos de compra 12874.</v>
          </cell>
          <cell r="AF431">
            <v>119.2</v>
          </cell>
        </row>
        <row r="432">
          <cell r="X432" t="str">
            <v>JOSE POMPEU DOS MAGALHAES FILHO</v>
          </cell>
          <cell r="Y432" t="str">
            <v>Banco Santander (Brasil) S. A.</v>
          </cell>
          <cell r="Z432">
            <v>33</v>
          </cell>
          <cell r="AA432">
            <v>3677</v>
          </cell>
          <cell r="AB432">
            <v>1000171</v>
          </cell>
          <cell r="AC432" t="str">
            <v>RJ</v>
          </cell>
          <cell r="AD432" t="str">
            <v>Rio de Janeiro</v>
          </cell>
          <cell r="AE432" t="str">
            <v>PO REF A SOLICITACAO VIAGEM- EXTRATO 2757- JOSE POMPEU Baseado em Pedidos de compra 12987.</v>
          </cell>
          <cell r="AF432">
            <v>591</v>
          </cell>
        </row>
        <row r="433">
          <cell r="W433" t="str">
            <v>03.589.411/0001-52</v>
          </cell>
          <cell r="X433" t="str">
            <v>BORRACHAS GUAPORE COMERCIO DE PLASTICOS E BORRACHAS LTDA</v>
          </cell>
          <cell r="AC433" t="str">
            <v>PR</v>
          </cell>
          <cell r="AD433" t="str">
            <v>Londrina</v>
          </cell>
          <cell r="AE433" t="str">
            <v>PO REF A NF 238428- BORRACHAS (FUNDO FIXO-018DNBLO2025- REGINALDO FERNANDES) Baseado em Pedidos de compra 12876.</v>
          </cell>
          <cell r="AF433">
            <v>80</v>
          </cell>
        </row>
        <row r="434">
          <cell r="W434" t="str">
            <v>01.725.627/0002-53</v>
          </cell>
          <cell r="X434" t="str">
            <v>HAYAMAX DISTRIBUIDORA DE PRODUTOS ELETRONICOS LTDA</v>
          </cell>
          <cell r="AC434" t="str">
            <v>PR</v>
          </cell>
          <cell r="AD434" t="str">
            <v>Londrina</v>
          </cell>
          <cell r="AE434" t="str">
            <v>PO REF A NF 215147- HAYAMAX (FUNDO FIXO-018DNBLO2025- REGINALDO FERNANDES) Baseado em Pedidos de compra 12878.</v>
          </cell>
          <cell r="AF434">
            <v>284.38</v>
          </cell>
        </row>
        <row r="435">
          <cell r="X435" t="str">
            <v>REGINALDO JUNIOR FERNANDES</v>
          </cell>
          <cell r="Y435" t="str">
            <v>Banco Bradesco S.A.</v>
          </cell>
          <cell r="Z435">
            <v>237</v>
          </cell>
          <cell r="AA435">
            <v>3176</v>
          </cell>
          <cell r="AB435">
            <v>680132</v>
          </cell>
          <cell r="AC435" t="str">
            <v>PR</v>
          </cell>
          <cell r="AD435" t="str">
            <v>Londrina</v>
          </cell>
          <cell r="AE435" t="str">
            <v>PO REF A FUNDO FIXO-018DNBLO2025- REGINALDO FERNANDES Baseado em Pedidos de compra 12880.</v>
          </cell>
          <cell r="AF435">
            <v>887.98</v>
          </cell>
        </row>
        <row r="436">
          <cell r="W436" t="str">
            <v>04.196.645/0001-00</v>
          </cell>
          <cell r="X436" t="str">
            <v>IMPRENSA NACIONAL</v>
          </cell>
          <cell r="AC436" t="str">
            <v>DF</v>
          </cell>
          <cell r="AD436" t="str">
            <v>Brasília</v>
          </cell>
          <cell r="AE436" t="str">
            <v>PO REF. 11455324 Baseado em Pedidos de compra 13014.</v>
          </cell>
          <cell r="AF436">
            <v>256.02</v>
          </cell>
        </row>
        <row r="437">
          <cell r="W437" t="str">
            <v>35.861.161/0001-54</v>
          </cell>
          <cell r="X437" t="str">
            <v>ATLANTIC SERVICES LTDA</v>
          </cell>
          <cell r="Y437" t="str">
            <v>Cora SCD S.A.</v>
          </cell>
          <cell r="Z437">
            <v>403</v>
          </cell>
          <cell r="AA437">
            <v>1</v>
          </cell>
          <cell r="AB437">
            <v>4582825</v>
          </cell>
          <cell r="AC437" t="str">
            <v>SP</v>
          </cell>
          <cell r="AD437" t="str">
            <v>Presidente Prudente</v>
          </cell>
          <cell r="AE437" t="str">
            <v>Pedido de Compra Integrado NIMBI Baseado em Pedidos de compra 9643. - NFSE 418 - ATLANTIC</v>
          </cell>
          <cell r="AF437">
            <v>1200</v>
          </cell>
        </row>
        <row r="438">
          <cell r="W438" t="str">
            <v>00.669.229/0001-13</v>
          </cell>
          <cell r="X438" t="str">
            <v>GM2 ENGENHARIA LTDA</v>
          </cell>
          <cell r="Y438" t="str">
            <v>Itaú Unibanco  S.A.</v>
          </cell>
          <cell r="Z438">
            <v>341</v>
          </cell>
          <cell r="AA438">
            <v>284</v>
          </cell>
          <cell r="AB438">
            <v>44616</v>
          </cell>
          <cell r="AC438" t="str">
            <v>RJ</v>
          </cell>
          <cell r="AD438" t="str">
            <v>Rio de Janeiro</v>
          </cell>
          <cell r="AE438" t="str">
            <v>PO REF NFSE 703 - GM2 ENGENHARIA Baseado em Pedidos de compra 13015.</v>
          </cell>
          <cell r="AF438">
            <v>76610</v>
          </cell>
        </row>
        <row r="439">
          <cell r="W439" t="str">
            <v>60.746.948/0538-28</v>
          </cell>
          <cell r="X439" t="str">
            <v>BANCO BRADESCO S.A.</v>
          </cell>
          <cell r="AC439" t="str">
            <v>RJ</v>
          </cell>
          <cell r="AD439" t="str">
            <v>Rio de Janeiro</v>
          </cell>
          <cell r="AE439" t="str">
            <v>PO REF. TARIFAS BANCÁRIAS - 08 E 09/12 - BRADESCO Baseado em Pedidos de compra 13128.</v>
          </cell>
          <cell r="AF439">
            <v>557.54999999999995</v>
          </cell>
        </row>
        <row r="440">
          <cell r="W440" t="str">
            <v>00.000.000/4906-95</v>
          </cell>
          <cell r="X440" t="str">
            <v>BANCO DO BRASIL SA</v>
          </cell>
          <cell r="AC440" t="str">
            <v>RJ</v>
          </cell>
          <cell r="AD440" t="str">
            <v>Rio de Janeiro</v>
          </cell>
          <cell r="AE440" t="str">
            <v>PO REF. TARIFAS BANCÁRIAS E TRANSFERÊNCIAS - 08 E 09/12. Baseado em Pedidos de compra 13129.</v>
          </cell>
          <cell r="AF440">
            <v>349.4</v>
          </cell>
        </row>
        <row r="441">
          <cell r="W441" t="str">
            <v>08.467.115/0001-00</v>
          </cell>
          <cell r="X441" t="str">
            <v>COMPANHIA ESTADUAL DE DISTRIBUICAO DE ENERGIA ELETRICA - CEEE-D</v>
          </cell>
          <cell r="AC441" t="str">
            <v>RS</v>
          </cell>
          <cell r="AD441" t="str">
            <v>Porto Alegre</v>
          </cell>
          <cell r="AE441" t="str">
            <v>PO REF. A NFCEE 72742139 Baseado em Pedidos de compra 11583.</v>
          </cell>
          <cell r="AF441">
            <v>123.27</v>
          </cell>
        </row>
        <row r="442">
          <cell r="W442" t="str">
            <v>33.050.196/0001-88</v>
          </cell>
          <cell r="X442" t="str">
            <v>COMPANHIA PAULISTA DE FORCA E LUZ</v>
          </cell>
          <cell r="AC442" t="str">
            <v>SP</v>
          </cell>
          <cell r="AD442" t="str">
            <v>Campinas</v>
          </cell>
          <cell r="AE442" t="str">
            <v>PO REF NFCEE 006692424 - COMPANHIA PAULISTA DE FORCA Baseado em Pedidos de compra 12549.</v>
          </cell>
          <cell r="AF442">
            <v>113.56</v>
          </cell>
        </row>
        <row r="443">
          <cell r="W443" t="str">
            <v>33.050.196/0001-88</v>
          </cell>
          <cell r="X443" t="str">
            <v>COMPANHIA PAULISTA DE FORCA E LUZ</v>
          </cell>
          <cell r="AC443" t="str">
            <v>SP</v>
          </cell>
          <cell r="AD443" t="str">
            <v>Campinas</v>
          </cell>
          <cell r="AE443" t="str">
            <v>PO REF NFCEE 006963894 - COMPANHIA PAULISTA DE FORCA Baseado em Pedidos de compra 12551.</v>
          </cell>
          <cell r="AF443">
            <v>113.56</v>
          </cell>
        </row>
        <row r="444">
          <cell r="W444" t="str">
            <v>21.347.254/0001-50</v>
          </cell>
          <cell r="X444" t="str">
            <v>AMBIOLIX MULTISSERVICOS LTDA</v>
          </cell>
          <cell r="Y444" t="str">
            <v>BANCOOB</v>
          </cell>
          <cell r="Z444">
            <v>756</v>
          </cell>
          <cell r="AA444">
            <v>4411</v>
          </cell>
          <cell r="AB444">
            <v>4523</v>
          </cell>
          <cell r="AC444" t="str">
            <v>SP</v>
          </cell>
          <cell r="AD444" t="str">
            <v>Ribeirão Preto</v>
          </cell>
          <cell r="AE444" t="str">
            <v>Pedido de Compra Integrado NIMBI Baseado em Pedidos de compra 7700. - NFSE 797 - AMBIOLIX</v>
          </cell>
          <cell r="AF444">
            <v>13130.62</v>
          </cell>
        </row>
        <row r="445">
          <cell r="W445" t="str">
            <v>54.397.203/0001-92</v>
          </cell>
          <cell r="X445" t="str">
            <v>APICE SISTEMAS DE ENERGIA LTDA</v>
          </cell>
          <cell r="Y445" t="str">
            <v>Itaú Unibanco  S.A.</v>
          </cell>
          <cell r="Z445">
            <v>341</v>
          </cell>
          <cell r="AA445">
            <v>670</v>
          </cell>
          <cell r="AB445">
            <v>59750</v>
          </cell>
          <cell r="AC445" t="str">
            <v>SP</v>
          </cell>
          <cell r="AD445" t="str">
            <v>Campinas</v>
          </cell>
          <cell r="AE445" t="str">
            <v>Pedido de Compra Integrado NIMBI Baseado em Pedidos de compra 11308. - DANFE 36664 - APICE SISTEMAS</v>
          </cell>
          <cell r="AF445">
            <v>3912.1</v>
          </cell>
        </row>
        <row r="446">
          <cell r="W446" t="str">
            <v>02.016.440/0001-62</v>
          </cell>
          <cell r="X446" t="str">
            <v>RGE SUL DISTRIBUIDORA DE ENERGIA S.A.</v>
          </cell>
          <cell r="AC446" t="str">
            <v>RS</v>
          </cell>
          <cell r="AD446" t="str">
            <v>São Leopoldo</v>
          </cell>
          <cell r="AE446" t="str">
            <v>PO REF NFCEE 138036616 - RGE SUL Baseado em Pedidos de compra 12706.</v>
          </cell>
          <cell r="AF446">
            <v>702.11</v>
          </cell>
        </row>
        <row r="447">
          <cell r="X447" t="str">
            <v>ANTONIO LUIZ CONCEICAO DA FONSECA</v>
          </cell>
          <cell r="Y447" t="str">
            <v>Banco Bradesco S.A.</v>
          </cell>
          <cell r="Z447">
            <v>237</v>
          </cell>
          <cell r="AA447">
            <v>3176</v>
          </cell>
          <cell r="AB447">
            <v>680132</v>
          </cell>
          <cell r="AC447" t="str">
            <v>PA</v>
          </cell>
          <cell r="AD447" t="str">
            <v>Altamira</v>
          </cell>
          <cell r="AE447" t="str">
            <v>PO REF FUNDO FIXO 011-DNBHT-2025 - ANTONIO LUIZ Baseado em Pedidos de compra 12714.</v>
          </cell>
          <cell r="AF447">
            <v>1420</v>
          </cell>
        </row>
        <row r="448">
          <cell r="W448" t="str">
            <v>14.215.072/0001-60</v>
          </cell>
          <cell r="X448" t="str">
            <v>CRISTALINA DISTRIBUIDORA DE BEBIDAS LTDA</v>
          </cell>
          <cell r="AC448" t="str">
            <v>PA</v>
          </cell>
          <cell r="AD448" t="str">
            <v>Altamira</v>
          </cell>
          <cell r="AE448" t="str">
            <v>PO REF DANFE 19991 - CRISTALINA DISTRIBUIDORA (FUNDO FIXO 011-DNBHT-2025 - ANTONIO LUIZ) Baseado em Pedidos de compra 12710.</v>
          </cell>
          <cell r="AF448">
            <v>180</v>
          </cell>
        </row>
        <row r="449">
          <cell r="W449" t="str">
            <v>18.072.401/0001-12</v>
          </cell>
          <cell r="X449" t="str">
            <v>FINAPLAC SINALIZACAO LTDA</v>
          </cell>
          <cell r="AC449" t="str">
            <v>PA</v>
          </cell>
          <cell r="AD449" t="str">
            <v>Altamira</v>
          </cell>
          <cell r="AE449" t="str">
            <v>PO REF DANFE 1952 - FINAPLAC SINALIZAÇAO (FUNDO FIXO 011-DNBHT-2025 - ANTONIO LUIZ) Baseado em Pedidos de compra 12711.</v>
          </cell>
          <cell r="AF449">
            <v>760</v>
          </cell>
        </row>
        <row r="450">
          <cell r="X450" t="str">
            <v>WALLACE DE SOUZA MOURA</v>
          </cell>
          <cell r="AC450" t="str">
            <v>PA</v>
          </cell>
          <cell r="AD450" t="str">
            <v>Altamira</v>
          </cell>
          <cell r="AE450" t="str">
            <v>PO REF RECIBO S/N SERV DE ESTOFAMENTO - WALLACE DE SOUZA (FUNDO FIXO 011-DNBHT-2025 - ANTONIO LUIZ) Baseado em Pedidos de compra 12712.</v>
          </cell>
          <cell r="AF450">
            <v>480</v>
          </cell>
        </row>
        <row r="451">
          <cell r="W451" t="str">
            <v>25.128.718/0001-99</v>
          </cell>
          <cell r="X451" t="str">
            <v>HIGICLEAN III TECNOLOGIA E SERVICOS DE LIMPEZA LTDA</v>
          </cell>
          <cell r="Y451" t="str">
            <v>Banco do Nordeste do Brasil S.A.</v>
          </cell>
          <cell r="Z451">
            <v>4</v>
          </cell>
          <cell r="AA451">
            <v>142</v>
          </cell>
          <cell r="AB451">
            <v>23009</v>
          </cell>
          <cell r="AC451" t="str">
            <v>BA</v>
          </cell>
          <cell r="AD451" t="str">
            <v>Salvador</v>
          </cell>
          <cell r="AE451" t="str">
            <v>PO REF NFSE 1827 - HIGICLEAN III Baseado em Pedidos de compra 12590.</v>
          </cell>
          <cell r="AF451">
            <v>7711.76</v>
          </cell>
        </row>
        <row r="452">
          <cell r="W452" t="str">
            <v>37.381.902/0001-25</v>
          </cell>
          <cell r="X452" t="str">
            <v>REDE NACIONAL DE APRENDIZAGEM, PROMOCAO SOCIAL E INTEGRACAO</v>
          </cell>
          <cell r="Y452" t="str">
            <v>Banco do Brasil S.A.</v>
          </cell>
          <cell r="Z452">
            <v>1</v>
          </cell>
          <cell r="AA452">
            <v>5116</v>
          </cell>
          <cell r="AB452">
            <v>4222</v>
          </cell>
          <cell r="AC452" t="str">
            <v>DF</v>
          </cell>
          <cell r="AD452" t="str">
            <v>Brasília</v>
          </cell>
          <cell r="AE452" t="str">
            <v>PO REF NFSE 121901 - REDE NACIONAL DE APRENDIZAGEM Baseado em Pedidos de compra 12729.</v>
          </cell>
          <cell r="AF452">
            <v>3568.26</v>
          </cell>
        </row>
        <row r="453">
          <cell r="W453" t="str">
            <v>33.661.745/0001-50</v>
          </cell>
          <cell r="X453" t="str">
            <v>CENTRO DE INTEGRAÇÃO EMPRESA-ESCOLA DO ESTADO</v>
          </cell>
          <cell r="Y453" t="str">
            <v>Banco Bradesco S.A.</v>
          </cell>
          <cell r="Z453">
            <v>237</v>
          </cell>
          <cell r="AA453">
            <v>3391</v>
          </cell>
          <cell r="AB453">
            <v>95401</v>
          </cell>
          <cell r="AC453" t="str">
            <v>RJ</v>
          </cell>
          <cell r="AD453" t="str">
            <v>Rio de Janeiro</v>
          </cell>
          <cell r="AE453" t="str">
            <v>PO REF NFSE 345004 - CIEE Baseado em Pedidos de compra 12754.</v>
          </cell>
          <cell r="AF453">
            <v>567.98</v>
          </cell>
        </row>
        <row r="454">
          <cell r="W454" t="str">
            <v>06.981.180/0001-16</v>
          </cell>
          <cell r="X454" t="str">
            <v>CEMIG DISTRIBUICAO S.A</v>
          </cell>
          <cell r="AC454" t="str">
            <v>MG</v>
          </cell>
          <cell r="AD454" t="str">
            <v>Belo Horizonte</v>
          </cell>
          <cell r="AE454" t="str">
            <v>PO REF NFCEE 335075939 - CEMIG DISTRIBUICAO Baseado em Pedidos de compra 12766.</v>
          </cell>
          <cell r="AF454">
            <v>1002.41</v>
          </cell>
        </row>
        <row r="455">
          <cell r="W455" t="str">
            <v>33.661.745/0001-50</v>
          </cell>
          <cell r="X455" t="str">
            <v>CENTRO DE INTEGRAÇÃO EMPRESA-ESCOLA DO ESTADO</v>
          </cell>
          <cell r="Y455" t="str">
            <v>Banco Bradesco S.A.</v>
          </cell>
          <cell r="Z455">
            <v>237</v>
          </cell>
          <cell r="AA455">
            <v>3391</v>
          </cell>
          <cell r="AB455">
            <v>95401</v>
          </cell>
          <cell r="AC455" t="str">
            <v>RJ</v>
          </cell>
          <cell r="AD455" t="str">
            <v>Rio de Janeiro</v>
          </cell>
          <cell r="AE455" t="str">
            <v>PO REF RECIBO 78357 - CIEE Baseado em Pedidos de compra 12812.</v>
          </cell>
          <cell r="AF455">
            <v>735.97</v>
          </cell>
        </row>
        <row r="456">
          <cell r="W456" t="str">
            <v>32.604.525/0001-22</v>
          </cell>
          <cell r="X456" t="str">
            <v>GERSON SOUSA SILVA 92009840372</v>
          </cell>
          <cell r="AC456" t="str">
            <v>PI</v>
          </cell>
          <cell r="AD456" t="str">
            <v>Teresina</v>
          </cell>
          <cell r="AE456" t="str">
            <v>PO REF. NFSE 70 - GERSON (FUNDO FIXO - 011DNBTE2025 - ANTONIO RIBEIRO) Baseado em Pedidos de compra 12841.</v>
          </cell>
          <cell r="AF456">
            <v>300</v>
          </cell>
        </row>
        <row r="457">
          <cell r="W457" t="str">
            <v>03.590.095/0001-39</v>
          </cell>
          <cell r="X457" t="str">
            <v>E CRISTINA DA SILVA LTDA</v>
          </cell>
          <cell r="AC457" t="str">
            <v>PI</v>
          </cell>
          <cell r="AD457" t="str">
            <v>Teresina</v>
          </cell>
          <cell r="AE457" t="str">
            <v>PO REF. DANFE 12934 - E CRISTINA (FUNDO FIXO - 011DNBTE2025 - ANTONIO RIBEIRO) Baseado em Pedidos de compra 12847.</v>
          </cell>
          <cell r="AF457">
            <v>115</v>
          </cell>
        </row>
        <row r="458">
          <cell r="X458" t="str">
            <v>ANTONIO HEVERTON BORGES RIBEIRO</v>
          </cell>
          <cell r="Y458" t="str">
            <v>Banco Bradesco S.A.</v>
          </cell>
          <cell r="Z458">
            <v>237</v>
          </cell>
          <cell r="AA458">
            <v>3176</v>
          </cell>
          <cell r="AB458">
            <v>680132</v>
          </cell>
          <cell r="AC458" t="str">
            <v>PI</v>
          </cell>
          <cell r="AD458" t="str">
            <v>Teresina</v>
          </cell>
          <cell r="AE458" t="str">
            <v>PO REF. FUNDO FIXO -011DNBTE2025 - ANTONIO RIBEIRO Baseado em Pedidos de compra 12848.</v>
          </cell>
          <cell r="AF458">
            <v>415</v>
          </cell>
        </row>
        <row r="459">
          <cell r="W459" t="str">
            <v>02.772.704/0001-08</v>
          </cell>
          <cell r="X459" t="str">
            <v>FUNDO DE FISCALIZACAO DAS TELECOMUNICACOES</v>
          </cell>
          <cell r="Y459" t="str">
            <v>Banco do Brasil S.A.</v>
          </cell>
          <cell r="Z459">
            <v>1</v>
          </cell>
          <cell r="AA459">
            <v>1607</v>
          </cell>
          <cell r="AB459">
            <v>333218</v>
          </cell>
          <cell r="AC459" t="str">
            <v>DF</v>
          </cell>
          <cell r="AD459" t="str">
            <v>Brasília</v>
          </cell>
          <cell r="AE459" t="str">
            <v>PO REF TAXA 51328-8/413013 - FUNDO DE FISCALIZAÇAO DAS TELECOMUNICACOES Baseado em Pedidos de compra 12853.</v>
          </cell>
          <cell r="AF459">
            <v>1608.96</v>
          </cell>
        </row>
        <row r="460">
          <cell r="W460" t="str">
            <v>00.394.429/0106-88</v>
          </cell>
          <cell r="X460" t="str">
            <v>COMANDO DA AERONAUTICA</v>
          </cell>
          <cell r="Y460" t="str">
            <v>Banco Bradesco S.A.</v>
          </cell>
          <cell r="Z460">
            <v>237</v>
          </cell>
          <cell r="AA460">
            <v>3060</v>
          </cell>
          <cell r="AB460">
            <v>486329</v>
          </cell>
          <cell r="AC460" t="str">
            <v>SP</v>
          </cell>
          <cell r="AD460" t="str">
            <v>São Paulo</v>
          </cell>
          <cell r="AE460" t="str">
            <v>PO REF A GRUINSPECAO SAUDE- 20014803852- HFASP Baseado em Pedidos de compra 12903.</v>
          </cell>
          <cell r="AF460">
            <v>350</v>
          </cell>
        </row>
        <row r="461">
          <cell r="W461" t="str">
            <v>08.312.139/0001-82</v>
          </cell>
          <cell r="X461" t="str">
            <v>ELO ADMINISTRACAO &amp; TERCEIRIZACAO LTDA</v>
          </cell>
          <cell r="Y461" t="str">
            <v>Banco Santander (Brasil) S. A.</v>
          </cell>
          <cell r="Z461">
            <v>33</v>
          </cell>
          <cell r="AA461">
            <v>3476</v>
          </cell>
          <cell r="AB461">
            <v>13007988</v>
          </cell>
          <cell r="AC461" t="str">
            <v>MG</v>
          </cell>
          <cell r="AD461" t="str">
            <v>Belo Horizonte</v>
          </cell>
          <cell r="AE461" t="str">
            <v>PO REF A SERVICO VIGIA- NFSE 2- ELO ADMINISTRACAO Baseado em Pedidos de compra 12904.</v>
          </cell>
          <cell r="AF461">
            <v>19132.68</v>
          </cell>
        </row>
        <row r="462">
          <cell r="W462" t="str">
            <v>45.239.701/0001-16</v>
          </cell>
          <cell r="X462" t="str">
            <v>SALVY LTDA</v>
          </cell>
          <cell r="AC462" t="str">
            <v>PR</v>
          </cell>
          <cell r="AD462" t="str">
            <v>Curitiba</v>
          </cell>
          <cell r="AE462" t="str">
            <v>PO REF. NFSE 34506 - SALVY LTDA Baseado em Pedidos de compra 12905.</v>
          </cell>
          <cell r="AF462">
            <v>59.8</v>
          </cell>
        </row>
        <row r="463">
          <cell r="W463" t="str">
            <v>32.226.082/0001-83</v>
          </cell>
          <cell r="X463" t="str">
            <v>32.226.082 MARCIO FAGNER FRAZAO</v>
          </cell>
          <cell r="AC463" t="str">
            <v>PB</v>
          </cell>
          <cell r="AD463" t="str">
            <v>Queimadas</v>
          </cell>
          <cell r="AE463" t="str">
            <v>PO REF. DANFE 142 - MARCIO (FUNDO FIXO - 011DNKG2025 - GILSON JORDAO) Baseado em Pedidos de compra 12882.</v>
          </cell>
          <cell r="AF463">
            <v>228</v>
          </cell>
        </row>
        <row r="464">
          <cell r="W464" t="str">
            <v>07.678.950/0001-19</v>
          </cell>
          <cell r="X464" t="str">
            <v>SISTEMA DE ASSISTENCIA SOCIAL E DE SAUDE - SAS</v>
          </cell>
          <cell r="AC464" t="str">
            <v>PB</v>
          </cell>
          <cell r="AD464" t="str">
            <v>Campina Grande</v>
          </cell>
          <cell r="AE464" t="str">
            <v>PO REF. NSFE 820 - SISTEMA DE ASSISTENCIA (FUNDO FIXO - 011DNKG2025 - GILSON JORDAO) Baseado em Pedidos de compra 12883.</v>
          </cell>
          <cell r="AF464">
            <v>400</v>
          </cell>
        </row>
        <row r="465">
          <cell r="W465" t="str">
            <v>22.984.534/0001-32</v>
          </cell>
          <cell r="X465" t="str">
            <v>22.984.534 THIAGO PEREIRA DE ALBUQUERQUE</v>
          </cell>
          <cell r="AC465" t="str">
            <v>PB</v>
          </cell>
          <cell r="AD465" t="str">
            <v>Alagoa Nova</v>
          </cell>
          <cell r="AE465" t="str">
            <v>PO REF. NFSE 44 - THIAGO PEREIRA DE ALBUQUERQUE (FUNDO FIXO - 011-DNKG-2025 - GILSON JORDÃO POWELL) Baseado em Pedidos de compra 12884.</v>
          </cell>
          <cell r="AF465">
            <v>840</v>
          </cell>
        </row>
        <row r="466">
          <cell r="X466" t="str">
            <v>GILSON JORDAO POWELL</v>
          </cell>
          <cell r="Y466" t="str">
            <v>Banco Bradesco S.A.</v>
          </cell>
          <cell r="Z466">
            <v>237</v>
          </cell>
          <cell r="AA466">
            <v>3176</v>
          </cell>
          <cell r="AB466">
            <v>680132</v>
          </cell>
          <cell r="AC466" t="str">
            <v>PB</v>
          </cell>
          <cell r="AD466" t="str">
            <v>Campina Grande</v>
          </cell>
          <cell r="AE466" t="str">
            <v>PO REF. FUNDO FIXO - 011-DNKG-2025 - GILSON JORDÃO Baseado em Pedidos de compra 12886.</v>
          </cell>
          <cell r="AF466">
            <v>1468</v>
          </cell>
        </row>
        <row r="467">
          <cell r="W467" t="str">
            <v>37.954.230/0001-08</v>
          </cell>
          <cell r="X467" t="str">
            <v>COELHO &amp; ROCHA SERVICOS E COMERCIO LTDA</v>
          </cell>
          <cell r="Y467" t="str">
            <v>BANCOOB</v>
          </cell>
          <cell r="Z467">
            <v>756</v>
          </cell>
          <cell r="AA467">
            <v>3224</v>
          </cell>
          <cell r="AB467">
            <v>20790</v>
          </cell>
          <cell r="AC467" t="str">
            <v>MG</v>
          </cell>
          <cell r="AD467" t="str">
            <v>Uberlândia</v>
          </cell>
          <cell r="AE467" t="str">
            <v>Pedido de Compra Integrado NIMBI Baseado em Pedidos de compra 10953.- NFSE 1062- COELHO &amp; ROCHA</v>
          </cell>
          <cell r="AF467">
            <v>712.5</v>
          </cell>
        </row>
        <row r="468">
          <cell r="W468" t="str">
            <v>34.677.021/0001-68</v>
          </cell>
          <cell r="X468" t="str">
            <v>MASSAFRA MATERIAIS DE CONSTRUCAO LTDA</v>
          </cell>
          <cell r="AC468" t="str">
            <v>PA</v>
          </cell>
          <cell r="AD468" t="str">
            <v>Santarém</v>
          </cell>
          <cell r="AE468" t="str">
            <v>PO REF DANFE 207072 - MASSAFRA (FUNDO FIXO 012-DNBSN-2025 - RAIMUNDO REINALDO) Baseado em Pedidos de compra 12938.</v>
          </cell>
          <cell r="AF468">
            <v>413</v>
          </cell>
        </row>
        <row r="469">
          <cell r="W469" t="str">
            <v>05.500.388/0001-03</v>
          </cell>
          <cell r="X469" t="str">
            <v>MACIEL &amp; GORAYEB LTDA</v>
          </cell>
          <cell r="AC469" t="str">
            <v>PA</v>
          </cell>
          <cell r="AD469" t="str">
            <v>Santarém</v>
          </cell>
          <cell r="AE469" t="str">
            <v>PO REF DANFE 7090 - MACIEL &amp; GORAYEB (FUNDO FIXO 012-DNBSN-2025 - RAIMUNDO REINALDO) Baseado em Pedidos de compra 12937.</v>
          </cell>
          <cell r="AF469">
            <v>240</v>
          </cell>
        </row>
        <row r="470">
          <cell r="X470" t="str">
            <v>RAIMUNDO REINALDO SANTANA</v>
          </cell>
          <cell r="Y470" t="str">
            <v>Banco Bradesco S.A.</v>
          </cell>
          <cell r="Z470">
            <v>237</v>
          </cell>
          <cell r="AA470">
            <v>3176</v>
          </cell>
          <cell r="AB470">
            <v>680132</v>
          </cell>
          <cell r="AC470" t="str">
            <v>PA</v>
          </cell>
          <cell r="AD470" t="str">
            <v>Santarém</v>
          </cell>
          <cell r="AE470" t="str">
            <v>PO REF FUNDO FIXO 012-DNBSN-2025 - RAIMUNDO REINALDO Baseado em Pedidos de compra 12935.</v>
          </cell>
          <cell r="AF470">
            <v>546.4</v>
          </cell>
        </row>
        <row r="471">
          <cell r="W471" t="str">
            <v>18.623.185/0001-56</v>
          </cell>
          <cell r="X471" t="str">
            <v>SHINE RIO SERVICOS LTDA</v>
          </cell>
          <cell r="Y471" t="str">
            <v>Banco Bradesco S.A.</v>
          </cell>
          <cell r="Z471">
            <v>237</v>
          </cell>
          <cell r="AA471">
            <v>406</v>
          </cell>
          <cell r="AB471">
            <v>528727</v>
          </cell>
          <cell r="AC471" t="str">
            <v>RJ</v>
          </cell>
          <cell r="AD471" t="str">
            <v>Rio de Janeiro</v>
          </cell>
          <cell r="AE471" t="str">
            <v>PO REF A SERVICOS DE LIMPEZA- NFSE 6879- SHINE RIO Baseado em Pedidos de compra 12941.</v>
          </cell>
          <cell r="AF471">
            <v>8606.35</v>
          </cell>
        </row>
        <row r="472">
          <cell r="W472" t="str">
            <v>96.163.977/0001-07</v>
          </cell>
          <cell r="X472" t="str">
            <v>TCM TARSIS COMERCIAL DE MERCADORIAS E SERVICOS LTDA</v>
          </cell>
          <cell r="Y472" t="str">
            <v>Banco do Brasil S.A.</v>
          </cell>
          <cell r="Z472">
            <v>1</v>
          </cell>
          <cell r="AA472">
            <v>6589</v>
          </cell>
          <cell r="AB472">
            <v>100687</v>
          </cell>
          <cell r="AC472" t="str">
            <v>SP</v>
          </cell>
          <cell r="AD472" t="str">
            <v>São Paulo</v>
          </cell>
          <cell r="AE472" t="str">
            <v>Pedido de Compra Integrado NIMBI Baseado em Pedidos de compra 11428. - DANFE 3011 - TCM TARSIS</v>
          </cell>
          <cell r="AF472">
            <v>7900</v>
          </cell>
        </row>
        <row r="473">
          <cell r="W473" t="str">
            <v>03.983.360/0001-49</v>
          </cell>
          <cell r="X473" t="str">
            <v>BORSOI REVENDEDORA DE GAS E TRANSPORTES LTDA</v>
          </cell>
          <cell r="AC473" t="str">
            <v>MA</v>
          </cell>
          <cell r="AD473" t="str">
            <v>Imperatriz</v>
          </cell>
          <cell r="AE473" t="str">
            <v>PO REF A NF 5133- BORSOI (FUNDO FIXO-011DNIZ2025- RODRIGO ALMEIDA) Baseado em Pedidos de compra 12945.</v>
          </cell>
          <cell r="AF473">
            <v>120</v>
          </cell>
        </row>
        <row r="474">
          <cell r="W474" t="str">
            <v>47.909.313/0001-20</v>
          </cell>
          <cell r="X474" t="str">
            <v>ELYON ENVASADORA LTDA</v>
          </cell>
          <cell r="AC474" t="str">
            <v>MA</v>
          </cell>
          <cell r="AD474" t="str">
            <v>Governador Edison Lobão</v>
          </cell>
          <cell r="AE474" t="str">
            <v>PO REF A NF 9289- ELYON (FUNDO FIXO-011DNIZ2025- RODRIGO ALMEIDA) Baseado em Pedidos de compra 12946.</v>
          </cell>
          <cell r="AF474">
            <v>72</v>
          </cell>
        </row>
        <row r="475">
          <cell r="W475" t="str">
            <v>19.844.111/0001-02</v>
          </cell>
          <cell r="X475" t="str">
            <v>TRAJANO E VIANA LTDA</v>
          </cell>
          <cell r="AC475" t="str">
            <v>MA</v>
          </cell>
          <cell r="AD475" t="str">
            <v>Imperatriz</v>
          </cell>
          <cell r="AE475" t="str">
            <v>PO REF A NF 1672- TRAJANO (FUNDO FIXO-011DNIZ2025- RODRIGO ALMEIDA) Baseado em Pedidos de compra 12948.</v>
          </cell>
          <cell r="AF475">
            <v>104.8</v>
          </cell>
        </row>
        <row r="476">
          <cell r="X476" t="str">
            <v>RODRIGO ALMEIDA COSTA</v>
          </cell>
          <cell r="Y476" t="str">
            <v>Banco Bradesco S.A.</v>
          </cell>
          <cell r="Z476">
            <v>237</v>
          </cell>
          <cell r="AA476">
            <v>3176</v>
          </cell>
          <cell r="AB476">
            <v>680132</v>
          </cell>
          <cell r="AC476" t="str">
            <v>MA</v>
          </cell>
          <cell r="AD476" t="str">
            <v>Imperatriz</v>
          </cell>
          <cell r="AE476" t="str">
            <v>PO REF A FUNDO FIXO-011DNIZ2025- RODRIGO ALMEIDA Baseado em Pedidos de compra 12950.</v>
          </cell>
          <cell r="AF476">
            <v>1136.8</v>
          </cell>
        </row>
        <row r="477">
          <cell r="W477" t="str">
            <v>59.122.092/0001-25</v>
          </cell>
          <cell r="X477" t="str">
            <v>59.122.092 RUBINEY DE OLIVEIRA FERREIRA</v>
          </cell>
          <cell r="Y477" t="str">
            <v>Banco Nu Pagamentos</v>
          </cell>
          <cell r="Z477">
            <v>260</v>
          </cell>
          <cell r="AA477">
            <v>1</v>
          </cell>
          <cell r="AB477">
            <v>598228985</v>
          </cell>
          <cell r="AC477" t="str">
            <v>PA</v>
          </cell>
          <cell r="AD477" t="str">
            <v>Itaituba</v>
          </cell>
          <cell r="AE477" t="str">
            <v>Pedido de Compra Integrado NIMBI- NFSE 24- RUBINEY Baseado em Pedidos de compra 11943.</v>
          </cell>
          <cell r="AF477">
            <v>2370</v>
          </cell>
        </row>
        <row r="478">
          <cell r="W478" t="str">
            <v>32.853.748/0001-23</v>
          </cell>
          <cell r="X478" t="str">
            <v>LIDDERA GESTAO EMPRESARIAL LTDA</v>
          </cell>
          <cell r="Y478" t="str">
            <v>Banco Santander (Brasil) S. A.</v>
          </cell>
          <cell r="Z478">
            <v>33</v>
          </cell>
          <cell r="AA478">
            <v>4432</v>
          </cell>
          <cell r="AB478">
            <v>13004962</v>
          </cell>
          <cell r="AC478" t="str">
            <v>RJ</v>
          </cell>
          <cell r="AD478" t="str">
            <v>Rio das Ostras</v>
          </cell>
          <cell r="AE478" t="str">
            <v>PO REF NFSE 492 - LIDDERA GESTAO Baseado em Pedidos de compra 12768.</v>
          </cell>
          <cell r="AF478">
            <v>5172.6499999999996</v>
          </cell>
        </row>
        <row r="479">
          <cell r="W479" t="str">
            <v>32.873.124/0001-78</v>
          </cell>
          <cell r="X479" t="str">
            <v>SANCLER SERVICOS AUTOMOTIVOS LTDA</v>
          </cell>
          <cell r="Y479" t="str">
            <v>Banco Santander (Brasil) S. A.</v>
          </cell>
          <cell r="Z479">
            <v>33</v>
          </cell>
          <cell r="AA479">
            <v>4331</v>
          </cell>
          <cell r="AB479">
            <v>13004391</v>
          </cell>
          <cell r="AC479" t="str">
            <v>RJ</v>
          </cell>
          <cell r="AD479" t="str">
            <v>São Gonçalo</v>
          </cell>
          <cell r="AE479" t="str">
            <v>Pedido de Compra Integrado NIMBI Baseado em Pedidos de compra 11938. REF. NFSE 20254619 - SANCLER SERVICOS</v>
          </cell>
          <cell r="AF479">
            <v>3250</v>
          </cell>
        </row>
        <row r="480">
          <cell r="X480" t="str">
            <v>MARIA ESTELA FERNANDES NOGUEIRA COSTA</v>
          </cell>
          <cell r="Y480" t="str">
            <v>Banco Bradesco S.A.</v>
          </cell>
          <cell r="Z480">
            <v>237</v>
          </cell>
          <cell r="AA480">
            <v>3176</v>
          </cell>
          <cell r="AB480">
            <v>680132</v>
          </cell>
          <cell r="AC480" t="str">
            <v>RJ</v>
          </cell>
          <cell r="AD480" t="str">
            <v>Rio de Janeiro</v>
          </cell>
          <cell r="AE480" t="str">
            <v>PO REF. GASTOS SEM COMPROVANTE - DESPESA DE TRANSPORTE PUBLICO (FUNDO FIXO - 016/DASA/2025 - MARIA ESTELA FERNANDES NOGUEIRA COSTA) Baseado em Pedidos de compra 12961.</v>
          </cell>
          <cell r="AF480">
            <v>49.7</v>
          </cell>
        </row>
        <row r="481">
          <cell r="X481" t="str">
            <v>MARIA ESTELA FERNANDES NOGUEIRA COSTA</v>
          </cell>
          <cell r="Y481" t="str">
            <v>Banco Bradesco S.A.</v>
          </cell>
          <cell r="Z481">
            <v>237</v>
          </cell>
          <cell r="AA481">
            <v>3176</v>
          </cell>
          <cell r="AB481">
            <v>680132</v>
          </cell>
          <cell r="AC481" t="str">
            <v>RJ</v>
          </cell>
          <cell r="AD481" t="str">
            <v>Rio de Janeiro</v>
          </cell>
          <cell r="AE481" t="str">
            <v>PO REF. GASTOS SEM COMPROVANTE - DESPESA TRANSPORTE TAXI (FUNDO FIXO - 016/DASA/2025 - MARIA ESTELA FERNANDES NOGUEIRA COSTA) Baseado em Pedidos de compra 12962.</v>
          </cell>
          <cell r="AF481">
            <v>75</v>
          </cell>
        </row>
        <row r="482">
          <cell r="W482" t="str">
            <v>14.212.947/0001-70</v>
          </cell>
          <cell r="X482" t="str">
            <v>ANA PAULA GOMES HIRDEIRO RABELO 01300195770</v>
          </cell>
          <cell r="AC482" t="str">
            <v>RJ</v>
          </cell>
          <cell r="AD482" t="str">
            <v>Rio de Janeiro</v>
          </cell>
          <cell r="AE482" t="str">
            <v>PO REF. NFSE 2148 - ANA PAULA (FUNDO FIXO - 016/DASA/2025 - MARIA ESTELA FERNANDES NOGUEIRA COSTA) Baseado em Pedidos de compra 12964.</v>
          </cell>
          <cell r="AF482">
            <v>89</v>
          </cell>
        </row>
        <row r="483">
          <cell r="W483" t="str">
            <v>43.283.811/0027-99</v>
          </cell>
          <cell r="X483" t="str">
            <v>KALUNGA SA</v>
          </cell>
          <cell r="AC483" t="str">
            <v>RJ</v>
          </cell>
          <cell r="AD483" t="str">
            <v>Rio de Janeiro</v>
          </cell>
          <cell r="AE483" t="str">
            <v>PO REF. DANFE 344390 - KALUNGA (FUNDO FIXO - 016DASA2025 - MARIA ESTELA FERNANDES) Baseado em Pedidos de compra 12707.</v>
          </cell>
          <cell r="AF483">
            <v>198</v>
          </cell>
        </row>
        <row r="484">
          <cell r="W484" t="str">
            <v>08.097.029/0005-79</v>
          </cell>
          <cell r="X484" t="str">
            <v>TECIDOS E ARMARINHO 253 COMERCIO VAREJISTA DE TECIDOS E ARTIGOS DE AVIAMENTOS LTDA</v>
          </cell>
          <cell r="AC484" t="str">
            <v>RJ</v>
          </cell>
          <cell r="AD484" t="str">
            <v>Rio de Janeiro</v>
          </cell>
          <cell r="AE484" t="str">
            <v>PO REF. DANFE 634295 - TECIDOS E ARMARINHO (FUNDO FIXO - 016/DASA/2025 - MARIA ESTELA FERNANDES NOGUEIRA COSTA) Baseado em Pedidos de compra 12966.</v>
          </cell>
          <cell r="AF484">
            <v>296.89</v>
          </cell>
        </row>
        <row r="485">
          <cell r="W485" t="str">
            <v>43.283.811/0027-99</v>
          </cell>
          <cell r="X485" t="str">
            <v>KALUNGA SA</v>
          </cell>
          <cell r="AC485" t="str">
            <v>RJ</v>
          </cell>
          <cell r="AD485" t="str">
            <v>Rio de Janeiro</v>
          </cell>
          <cell r="AE485" t="str">
            <v>PO REF. DANFE 344917 - KALUNGA (FUNDO FIXO - 016DASA2025 - MARIA ESTELA FERNANDES) Baseado em Pedidos de compra 12708.</v>
          </cell>
          <cell r="AF485">
            <v>77.8</v>
          </cell>
        </row>
        <row r="486">
          <cell r="W486" t="str">
            <v>08.588.122/0001-52</v>
          </cell>
          <cell r="X486" t="str">
            <v>ANSONIC DIAGNOSTICOS MEDICOS LTDA</v>
          </cell>
          <cell r="AC486" t="str">
            <v>PA</v>
          </cell>
          <cell r="AD486" t="str">
            <v>Itaituba</v>
          </cell>
          <cell r="AE486" t="str">
            <v>PO REF. NFSE 28587 - ANSONIC (FUNDO FIXO - 016/DASA/2025 - MARIA ESTELA FERNANDES NOGUEIRA COSTA) Baseado em Pedidos de compra 12970.</v>
          </cell>
          <cell r="AF486">
            <v>90</v>
          </cell>
        </row>
        <row r="487">
          <cell r="W487" t="str">
            <v>32.464.840/0001-00</v>
          </cell>
          <cell r="X487" t="str">
            <v>KAMOGARI, ARAUJO &amp; CIA LTDA</v>
          </cell>
          <cell r="AC487" t="str">
            <v>PA</v>
          </cell>
          <cell r="AD487" t="str">
            <v>Itaituba</v>
          </cell>
          <cell r="AE487" t="str">
            <v>PO REF. NFSE 5192 - KAMOGARI (FUNDO FIXO - 016/DASA/2025 - MARIA ESTELA FERNANDES NOGUEIRA COSTA) Baseado em Pedidos de compra 12969.</v>
          </cell>
          <cell r="AF487">
            <v>300</v>
          </cell>
        </row>
        <row r="488">
          <cell r="W488" t="str">
            <v>48.433.745/0001-70</v>
          </cell>
          <cell r="X488" t="str">
            <v>LABMED TAPAJOS LTDA</v>
          </cell>
          <cell r="AC488" t="str">
            <v>PA</v>
          </cell>
          <cell r="AD488" t="str">
            <v>Itaituba</v>
          </cell>
          <cell r="AE488" t="str">
            <v>PO REF. NFSE 193 - LABMED (FUNDO FIXO - 016/DASA/2025 - MARIA ESTELA FERNANDES NOGUEIRA COSTA) Baseado em Pedidos de compra 12971.</v>
          </cell>
          <cell r="AF488">
            <v>320</v>
          </cell>
        </row>
        <row r="489">
          <cell r="W489" t="str">
            <v>05.051.115/0001-29</v>
          </cell>
          <cell r="X489" t="str">
            <v>CASA DE SAUDE E MATERNIDADE SANTO ANTONIO LTDA</v>
          </cell>
          <cell r="AC489" t="str">
            <v>PA</v>
          </cell>
          <cell r="AD489" t="str">
            <v>Itaituba</v>
          </cell>
          <cell r="AE489" t="str">
            <v>PO REF. NFSE 7646 - CASA DE SAUDE (FUNDO FIXO - 016DASA2025 - MARIA ESTELA FERNANDES) Baseado em Pedidos de compra 12713.</v>
          </cell>
          <cell r="AF489">
            <v>250</v>
          </cell>
        </row>
        <row r="490">
          <cell r="W490" t="str">
            <v>08.839.083/0001-19</v>
          </cell>
          <cell r="X490" t="str">
            <v>EDELWEISS COMERCIO DE PAPELARIA LTDA</v>
          </cell>
          <cell r="AC490" t="str">
            <v>RJ</v>
          </cell>
          <cell r="AD490" t="str">
            <v>Rio de Janeiro</v>
          </cell>
          <cell r="AE490" t="str">
            <v>PO REF. NFSE 30527 - EDELWEISS (FUNDO FIXO - 016DASA2025 - MARIA ESTELA FERNANDES) Baseado em Pedidos de compra 12715.</v>
          </cell>
          <cell r="AF490">
            <v>80</v>
          </cell>
        </row>
        <row r="491">
          <cell r="W491" t="str">
            <v>33.134.933/0001-20</v>
          </cell>
          <cell r="X491" t="str">
            <v>A E B SANTA IZABEL ELETRICIDADE LTDA</v>
          </cell>
          <cell r="AC491" t="str">
            <v>RJ</v>
          </cell>
          <cell r="AD491" t="str">
            <v>Rio de Janeiro</v>
          </cell>
          <cell r="AE491" t="str">
            <v>PO REF. DANFE 170072 - AEB (FUNDO FIXO - 016/DASA/2025 - MARIA ESTELA FERNANDES NOGUEIRA COSTA) Baseado em Pedidos de compra 12973.</v>
          </cell>
          <cell r="AF491">
            <v>430</v>
          </cell>
        </row>
        <row r="492">
          <cell r="X492" t="str">
            <v>TATIANA CARDONA UVEDA</v>
          </cell>
          <cell r="Y492" t="str">
            <v>Banco Bradesco S.A.</v>
          </cell>
          <cell r="Z492">
            <v>237</v>
          </cell>
          <cell r="AA492">
            <v>3176</v>
          </cell>
          <cell r="AB492">
            <v>680132</v>
          </cell>
          <cell r="AC492" t="str">
            <v>ES</v>
          </cell>
          <cell r="AD492" t="str">
            <v>Vitória</v>
          </cell>
          <cell r="AE492" t="str">
            <v>PO REF FUNDO FIXO 012-DNVT-2025 - TATIANA CARDONA Baseado em Pedidos de compra 12965.</v>
          </cell>
          <cell r="AF492">
            <v>1898.95</v>
          </cell>
        </row>
        <row r="493">
          <cell r="W493" t="str">
            <v>02.577.095/0001-36</v>
          </cell>
          <cell r="X493" t="str">
            <v>ELETROVAN MATERIAL ELETRICO LTDA.</v>
          </cell>
          <cell r="AC493" t="str">
            <v>ES</v>
          </cell>
          <cell r="AD493" t="str">
            <v>Serra</v>
          </cell>
          <cell r="AE493" t="str">
            <v>PO REF DANFE 299106 - ELETROVAN (FUNDO FIXO 012-DNVT-2025 - TATIANA CARDONA) Baseado em Pedidos de compra 12968.</v>
          </cell>
          <cell r="AF493">
            <v>88.25</v>
          </cell>
        </row>
        <row r="494">
          <cell r="W494" t="str">
            <v>01.438.784/0062-19</v>
          </cell>
          <cell r="X494" t="str">
            <v>LEROY MERLIN COMPANHIA BRASILEIRA DE BRICOLAGEM</v>
          </cell>
          <cell r="AC494" t="str">
            <v>ES</v>
          </cell>
          <cell r="AD494" t="str">
            <v>Vitória</v>
          </cell>
          <cell r="AE494" t="str">
            <v>PO REF DANFE 34915 - LEROY MERLIN (FUNDO FIXO 012-DNVT-2025 - TATIANA CARDONA) Baseado em Pedidos de compra 12972.</v>
          </cell>
          <cell r="AF494">
            <v>54.9</v>
          </cell>
        </row>
        <row r="495">
          <cell r="W495" t="str">
            <v>24.657.483/0001-60</v>
          </cell>
          <cell r="X495" t="str">
            <v>OTIMUS MAQUINAS E EQUIPAMENTOS INDUSTRIAIS LTDA</v>
          </cell>
          <cell r="AC495" t="str">
            <v>PR</v>
          </cell>
          <cell r="AD495" t="str">
            <v>União da Vitória</v>
          </cell>
          <cell r="AE495" t="str">
            <v>PO REF DANFE 15405 - OTIMUS MAQUINAS (FUNDO FIXO 012-DNVT-2025 - TATIANA CARDONA) Baseado em Pedidos de compra 12974.</v>
          </cell>
          <cell r="AF495">
            <v>100.81</v>
          </cell>
        </row>
        <row r="496">
          <cell r="W496" t="str">
            <v>41.407.003/0001-21</v>
          </cell>
          <cell r="X496" t="str">
            <v>LEANDRO LUCENA DE ASSIS SOLUCOES</v>
          </cell>
          <cell r="AC496" t="str">
            <v>SP</v>
          </cell>
          <cell r="AD496" t="str">
            <v>São Paulo</v>
          </cell>
          <cell r="AE496" t="str">
            <v>PO REF DANFE 2309 - LEANDRO LUCENA (FUNDO FIXO 012-DNVT-2025 - TATIANA CARDONA) Baseado em Pedidos de compra 12975.</v>
          </cell>
          <cell r="AF496">
            <v>24.99</v>
          </cell>
        </row>
        <row r="497">
          <cell r="W497" t="str">
            <v>05.682.284/0001-67</v>
          </cell>
          <cell r="X497" t="str">
            <v>CINTRA &amp; REZENDE CONSULTORIA MEDICA LTDA</v>
          </cell>
          <cell r="AC497" t="str">
            <v>ES</v>
          </cell>
          <cell r="AD497" t="str">
            <v>Vitória</v>
          </cell>
          <cell r="AE497" t="str">
            <v>PO REF NFSE 25216 - CINTIA &amp; REZENDE (FUNDO FIXO 012-DNVT-2025 - TATIANA CARDONA) Baseado em Pedidos de compra 12976.</v>
          </cell>
          <cell r="AF497">
            <v>80</v>
          </cell>
        </row>
        <row r="498">
          <cell r="W498" t="str">
            <v>42.739.792/0001-60</v>
          </cell>
          <cell r="X498" t="str">
            <v>ARTHUR BRANDAO DE OLIVEIRA</v>
          </cell>
          <cell r="AC498" t="str">
            <v>ES</v>
          </cell>
          <cell r="AD498" t="str">
            <v>Serra</v>
          </cell>
          <cell r="AE498" t="str">
            <v>PO REF NFSE 214 - ARTHUR BRANDAO (FUNDO FIXO 012-DNVT-2025 - TATIANA CARDONA) Baseado em Pedidos de compra 12984.</v>
          </cell>
          <cell r="AF498">
            <v>400</v>
          </cell>
        </row>
        <row r="499">
          <cell r="W499" t="str">
            <v>31.795.132/0001-80</v>
          </cell>
          <cell r="X499" t="str">
            <v>S F DA S ALMEIDA LTDA</v>
          </cell>
          <cell r="Y499" t="str">
            <v>Banco Bradesco S.A.</v>
          </cell>
          <cell r="Z499">
            <v>237</v>
          </cell>
          <cell r="AA499">
            <v>2218</v>
          </cell>
          <cell r="AB499">
            <v>84535</v>
          </cell>
          <cell r="AC499" t="str">
            <v>MA</v>
          </cell>
          <cell r="AD499" t="str">
            <v>Imperatriz</v>
          </cell>
          <cell r="AE499" t="str">
            <v>PO REF A SERVICOS DE TRANSPORTE- NFSE 250000016- S F DA S ALMEIDA Baseado em Pedidos de compra 12942.</v>
          </cell>
          <cell r="AF499">
            <v>9611.42</v>
          </cell>
        </row>
        <row r="500">
          <cell r="X500" t="str">
            <v>ALEXANDRE DE OLIVEIRA SPENA</v>
          </cell>
          <cell r="Y500" t="str">
            <v>Banco Bradesco S.A.</v>
          </cell>
          <cell r="Z500">
            <v>237</v>
          </cell>
          <cell r="AA500">
            <v>3176</v>
          </cell>
          <cell r="AB500">
            <v>680132</v>
          </cell>
          <cell r="AC500" t="str">
            <v>RJ</v>
          </cell>
          <cell r="AD500" t="str">
            <v>Rio de Janeiro</v>
          </cell>
          <cell r="AE500" t="str">
            <v>PO REF FUNDO FIXO 012-DNBJR-2025 - ALEXANDRE DE OLIVEIRA Baseado em Pedidos de compra 12997.</v>
          </cell>
          <cell r="AF500">
            <v>1089.06</v>
          </cell>
        </row>
        <row r="501">
          <cell r="W501" t="str">
            <v>57.802.797/0001-68</v>
          </cell>
          <cell r="X501" t="str">
            <v>57.802.797 IGOR ALMEIDA VELLOSO DE MATOS</v>
          </cell>
          <cell r="AC501" t="str">
            <v>RJ</v>
          </cell>
          <cell r="AD501" t="str">
            <v>Rio de Janeiro</v>
          </cell>
          <cell r="AE501" t="str">
            <v>PO REF NFCE 71 - IGOR ALMEIDA (FUNDO FIXO 012-DNBJR-2025 - ALEXANDRE DE OLIVEIRA) Baseado em Pedidos de compra 12998.</v>
          </cell>
          <cell r="AF501">
            <v>120</v>
          </cell>
        </row>
        <row r="502">
          <cell r="W502" t="str">
            <v>08.719.835/0007-01</v>
          </cell>
          <cell r="X502" t="str">
            <v>SUPERMERCADO BARRA OESTE LTDA</v>
          </cell>
          <cell r="AC502" t="str">
            <v>RJ</v>
          </cell>
          <cell r="AD502" t="str">
            <v>Rio de Janeiro</v>
          </cell>
          <cell r="AE502" t="str">
            <v>PO REF DANFE 22899 - SUPERMERCADO BARRA OESTE (FUNDO FIXO 012-DNBJR-2025 - ALEXANDRE DE OLIVEIRA) Baseado em Pedidos de compra 13000.</v>
          </cell>
          <cell r="AF502">
            <v>13.74</v>
          </cell>
        </row>
        <row r="503">
          <cell r="W503" t="str">
            <v>01.438.784/0012-50</v>
          </cell>
          <cell r="X503" t="str">
            <v>LEROY MERLIN COMPANHIA BRASILEIRA DE BRICOLAGEM</v>
          </cell>
          <cell r="AC503" t="str">
            <v>RJ</v>
          </cell>
          <cell r="AD503" t="str">
            <v>Rio de Janeiro</v>
          </cell>
          <cell r="AE503" t="str">
            <v>PO REF DANFE 440157 - LEROY MERLIN (FUNDO FIXO 012-DNBJR-2025 - ALEXANDRE DE OLIVEIRA) Baseado em Pedidos de compra 13003.</v>
          </cell>
          <cell r="AF503">
            <v>333.69</v>
          </cell>
        </row>
        <row r="504">
          <cell r="W504" t="str">
            <v>29.911.559/0007-40</v>
          </cell>
          <cell r="X504" t="str">
            <v>FORNECEDORA CHATUBA DE NILOPOLIS S.A.</v>
          </cell>
          <cell r="AC504" t="str">
            <v>RJ</v>
          </cell>
          <cell r="AD504" t="str">
            <v>Rio de Janeiro</v>
          </cell>
          <cell r="AE504" t="str">
            <v>PO REF DANFE 367287 - FORNECEDORA CHATUBA (FUNDO FIXO 012-DNBJR-2025 - ALEXANDRE DE OLIVEIRA) Baseado em Pedidos de compra 13004.</v>
          </cell>
          <cell r="AF504">
            <v>56.49</v>
          </cell>
        </row>
        <row r="505">
          <cell r="W505" t="str">
            <v>14.910.413/0001-18</v>
          </cell>
          <cell r="X505" t="str">
            <v>RCG COMERCIO E SERVICOS LTDA</v>
          </cell>
          <cell r="AC505" t="str">
            <v>RJ</v>
          </cell>
          <cell r="AD505" t="str">
            <v>Rio de Janeiro</v>
          </cell>
          <cell r="AE505" t="str">
            <v>PO REF DANFE 17265 - RCG COMERCIO E SERVICOS  - FUNDO FIXO - ALEXANDRE DE OLIVEIRA 012-DNBJR-2025 - Baseado em Pedidos de compra 13006.</v>
          </cell>
          <cell r="AF505">
            <v>346</v>
          </cell>
        </row>
        <row r="506">
          <cell r="W506" t="str">
            <v>00.496.866/0001-35</v>
          </cell>
          <cell r="X506" t="str">
            <v>TRENA FERRAGENS LTDA</v>
          </cell>
          <cell r="AC506" t="str">
            <v>RJ</v>
          </cell>
          <cell r="AD506" t="str">
            <v>Rio de Janeiro</v>
          </cell>
          <cell r="AE506" t="str">
            <v>PO REF DANFE 130819 - TRENA FERRAGENS (FUNDO FIXO 012-DNBJR-2025 - ALEXANDRE DE OLIVEIRA) Baseado em Pedidos de compra 13007.</v>
          </cell>
          <cell r="AF506">
            <v>129.9</v>
          </cell>
        </row>
        <row r="507">
          <cell r="W507" t="str">
            <v>29.911.559/0007-40</v>
          </cell>
          <cell r="X507" t="str">
            <v>FORNECEDORA CHATUBA DE NILOPOLIS S.A.</v>
          </cell>
          <cell r="AC507" t="str">
            <v>RJ</v>
          </cell>
          <cell r="AD507" t="str">
            <v>Rio de Janeiro</v>
          </cell>
          <cell r="AE507" t="str">
            <v>PO REF DANFE 367616 - FORNECEDORA CHATUBA (FUNDO FIXO 012-DNBJR-2025 - ALEXANDRE DE OLIVEIRA) Baseado em Pedidos de compra 13008.</v>
          </cell>
          <cell r="AF507">
            <v>21.47</v>
          </cell>
        </row>
        <row r="508">
          <cell r="W508" t="str">
            <v>29.911.559/0007-40</v>
          </cell>
          <cell r="X508" t="str">
            <v>FORNECEDORA CHATUBA DE NILOPOLIS S.A.</v>
          </cell>
          <cell r="AC508" t="str">
            <v>RJ</v>
          </cell>
          <cell r="AD508" t="str">
            <v>Rio de Janeiro</v>
          </cell>
          <cell r="AE508" t="str">
            <v>PO REF DANFE 367231 - FORNECEDORA CHATUBA (FUNDO FIXO 012-DNBJR-2025 - ALEXANDRE DE OLIVEIRA) Baseado em Pedidos de compra 12999.</v>
          </cell>
          <cell r="AF508">
            <v>38.79</v>
          </cell>
        </row>
        <row r="509">
          <cell r="W509" t="str">
            <v>29.911.559/0007-40</v>
          </cell>
          <cell r="X509" t="str">
            <v>FORNECEDORA CHATUBA DE NILOPOLIS S.A.</v>
          </cell>
          <cell r="AC509" t="str">
            <v>RJ</v>
          </cell>
          <cell r="AD509" t="str">
            <v>Rio de Janeiro</v>
          </cell>
          <cell r="AE509" t="str">
            <v>PO REF DANFE 367618 - FORNECEDORA CHATUBA (FUNDO FIXO 012-DNBJR-2025 - ALEXANDRE DE OLIVEIRA) Baseado em Pedidos de compra 13009.</v>
          </cell>
          <cell r="AF509">
            <v>28.98</v>
          </cell>
        </row>
        <row r="510">
          <cell r="W510" t="str">
            <v>50.338.413/0001-59</v>
          </cell>
          <cell r="X510" t="str">
            <v>50.338.413 BEATRIZ SANTOS ALMEIDA</v>
          </cell>
          <cell r="AC510" t="str">
            <v>MG</v>
          </cell>
          <cell r="AD510" t="str">
            <v>Contagem</v>
          </cell>
          <cell r="AE510" t="str">
            <v>PO REF NFSE 66 - BEATRIZ SANTOS 9FUNDO FIXO 012-DNVT-2025 - TATIANA CARDONA) Baseado em Pedidos de compra 12981.</v>
          </cell>
          <cell r="AF510">
            <v>250</v>
          </cell>
        </row>
        <row r="511">
          <cell r="W511" t="str">
            <v>63.168.978/0001-87</v>
          </cell>
          <cell r="X511" t="str">
            <v>63.168.978 WARLEN SANT ANNA DOS SANTOS</v>
          </cell>
          <cell r="AC511" t="str">
            <v>ES</v>
          </cell>
          <cell r="AD511" t="str">
            <v>Vila Velha</v>
          </cell>
          <cell r="AE511" t="str">
            <v>PO REF NFSE 2 - WARLEN SANT ANNA (FUNDO FIXO 012-DNVT-2025 - TATIANA CARDONA) Baseado em Pedidos de compra 12983.</v>
          </cell>
          <cell r="AF511">
            <v>900</v>
          </cell>
        </row>
        <row r="512">
          <cell r="W512" t="str">
            <v>60.525.700/0001-21</v>
          </cell>
          <cell r="X512" t="str">
            <v>60.525.700 MARCIO LUCIO DA COSTA BARROS</v>
          </cell>
          <cell r="AC512" t="str">
            <v>RJ</v>
          </cell>
          <cell r="AD512" t="str">
            <v>Rio de Janeiro</v>
          </cell>
          <cell r="AE512" t="str">
            <v>PO REF. NFSE 13 - MARCIO (FUNDO FIXO - 016/DASA/2025 - MARIA ESTELA FERNANDES NOGUEIRA COSTA) Baseado em Pedidos de compra 12978.</v>
          </cell>
          <cell r="AF512">
            <v>30</v>
          </cell>
        </row>
        <row r="513">
          <cell r="X513" t="str">
            <v>INGRID TORSANI FINI</v>
          </cell>
          <cell r="Y513" t="str">
            <v>Itaú Unibanco  S.A.</v>
          </cell>
          <cell r="Z513">
            <v>341</v>
          </cell>
          <cell r="AA513">
            <v>1600</v>
          </cell>
          <cell r="AB513">
            <v>20996</v>
          </cell>
          <cell r="AC513" t="str">
            <v>SP</v>
          </cell>
          <cell r="AD513" t="str">
            <v>Guarulhos</v>
          </cell>
          <cell r="AE513" t="str">
            <v>PO REF A AJUDA CUSTO- SD-AAA-2024/00773- INGRID TORSANI Baseado em Pedidos de compra 13033.</v>
          </cell>
          <cell r="AF513">
            <v>17342.080000000002</v>
          </cell>
        </row>
        <row r="514">
          <cell r="W514" t="str">
            <v>02.578.421/0001-20</v>
          </cell>
          <cell r="X514" t="str">
            <v>TRIBUNAL REGIONAL DO TRABALHO DA 1A. REGIAO</v>
          </cell>
          <cell r="AC514" t="str">
            <v>RJ</v>
          </cell>
          <cell r="AD514" t="str">
            <v>Rio de Janeiro</v>
          </cell>
          <cell r="AE514" t="str">
            <v>PO REF A CUSTAS JUDICIAIS- 01014581120245010020 Baseado em Pedidos de compra 13034.</v>
          </cell>
          <cell r="AF514">
            <v>12</v>
          </cell>
        </row>
        <row r="515">
          <cell r="X515" t="str">
            <v>MARCELO MORAES DE OLIVEIRA</v>
          </cell>
          <cell r="Y515" t="str">
            <v>Banco do Brasil S.A.</v>
          </cell>
          <cell r="Z515">
            <v>1</v>
          </cell>
          <cell r="AA515">
            <v>1855</v>
          </cell>
          <cell r="AB515">
            <v>116470</v>
          </cell>
          <cell r="AC515" t="str">
            <v>RJ</v>
          </cell>
          <cell r="AD515" t="str">
            <v>Rio de Janeiro</v>
          </cell>
          <cell r="AE515" t="str">
            <v>PO REF A REEMBOLSO HOSPEDAGEM- RCV218/AC/2025- MARCELO MORAES Baseado em Pedidos de compra 13038.</v>
          </cell>
          <cell r="AF515">
            <v>332.01</v>
          </cell>
        </row>
        <row r="516">
          <cell r="W516" t="str">
            <v>48.501.321/0001-04</v>
          </cell>
          <cell r="X516" t="str">
            <v>48.501.321 RAFAEL ARAUJO DANTAS</v>
          </cell>
          <cell r="Y516" t="str">
            <v>BANCO C6 S.A – C6 BANK</v>
          </cell>
          <cell r="Z516">
            <v>336</v>
          </cell>
          <cell r="AA516">
            <v>1</v>
          </cell>
          <cell r="AB516">
            <v>34520085</v>
          </cell>
          <cell r="AC516" t="str">
            <v>MG</v>
          </cell>
          <cell r="AD516" t="str">
            <v>Uberlândia</v>
          </cell>
          <cell r="AE516" t="str">
            <v>Pedido de Compra Integrado NIMBI Baseado em Pedidos de compra 10386. - REF. NFSE 13</v>
          </cell>
          <cell r="AF516">
            <v>3166.67</v>
          </cell>
        </row>
        <row r="517">
          <cell r="W517" t="str">
            <v>26.737.500/0001-02</v>
          </cell>
          <cell r="X517" t="str">
            <v>Y M P DA SILVA</v>
          </cell>
          <cell r="AC517" t="str">
            <v>MA</v>
          </cell>
          <cell r="AD517" t="str">
            <v>Santa Inês</v>
          </cell>
          <cell r="AE517" t="str">
            <v>PO REF A NFSE 202500000000001- Y M P (FUNDO FIXO-011DNIZ2025- RODRIGO ALMEIDA) Baseado em Pedidos de compra 12949.</v>
          </cell>
          <cell r="AF517">
            <v>1000</v>
          </cell>
        </row>
        <row r="518">
          <cell r="X518" t="str">
            <v>MARIA ESTELA FERNANDES NOGUEIRA COSTA</v>
          </cell>
          <cell r="Y518" t="str">
            <v>Banco Bradesco S.A.</v>
          </cell>
          <cell r="Z518">
            <v>237</v>
          </cell>
          <cell r="AA518">
            <v>3176</v>
          </cell>
          <cell r="AB518">
            <v>680132</v>
          </cell>
          <cell r="AC518" t="str">
            <v>RJ</v>
          </cell>
          <cell r="AD518" t="str">
            <v>Rio de Janeiro</v>
          </cell>
          <cell r="AE518" t="str">
            <v>PO REF.FUNDO FIXO - 016/DASA/2025 - MARIA ESTELA FERNANDES NOGUEIRA COSTA Baseado em Pedidos de compra 12979.</v>
          </cell>
          <cell r="AF518">
            <v>2409.62</v>
          </cell>
        </row>
        <row r="519">
          <cell r="W519" t="str">
            <v>42.736.102/0001-10</v>
          </cell>
          <cell r="X519" t="str">
            <v>FOLHA DE PAGAMENTO - SALARIOS</v>
          </cell>
          <cell r="Y519" t="str">
            <v>Itaú Unibanco  S.A.</v>
          </cell>
          <cell r="Z519">
            <v>341</v>
          </cell>
          <cell r="AA519">
            <v>689</v>
          </cell>
          <cell r="AB519">
            <v>91363</v>
          </cell>
          <cell r="AE519" t="str">
            <v>PO REF A FOLHA ESPORADICA ITAU- 10122025 341 Baseado em Pedidos de compra 13071.</v>
          </cell>
          <cell r="AF519">
            <v>13928.52</v>
          </cell>
        </row>
        <row r="520">
          <cell r="W520" t="str">
            <v>23.476.033/0005-31</v>
          </cell>
          <cell r="X520" t="str">
            <v>BMB MATERIAL DE CONSTRUCAO S.A</v>
          </cell>
          <cell r="Y520" t="str">
            <v>Banco Bradesco S.A.</v>
          </cell>
          <cell r="Z520">
            <v>237</v>
          </cell>
          <cell r="AA520">
            <v>3176</v>
          </cell>
          <cell r="AB520">
            <v>680132</v>
          </cell>
          <cell r="AE520" t="str">
            <v>PO REF. DANFE 618761 - OBRAMAX (FUNDO FIXO - 016DASA2025 - MARIA ESTELA FERNANDES) Baseado em Pedidos de compra 12716.</v>
          </cell>
          <cell r="AF520">
            <v>154.03</v>
          </cell>
        </row>
        <row r="521">
          <cell r="W521" t="str">
            <v>60.746.948/0538-28</v>
          </cell>
          <cell r="X521" t="str">
            <v>BANCO BRADESCO S.A.</v>
          </cell>
          <cell r="AC521" t="str">
            <v>RJ</v>
          </cell>
          <cell r="AD521" t="str">
            <v>Rio de Janeiro</v>
          </cell>
          <cell r="AE521" t="str">
            <v>PO REF. TARIFAS BANCÁRIAS - 08 E 09/12 - BRADESCO Baseado em Pedidos de compra 13128.</v>
          </cell>
          <cell r="AF521">
            <v>557.54999999999995</v>
          </cell>
        </row>
        <row r="522">
          <cell r="W522" t="str">
            <v>00.000.000/4906-95</v>
          </cell>
          <cell r="X522" t="str">
            <v>BANCO DO BRASIL SA</v>
          </cell>
          <cell r="AC522" t="str">
            <v>RJ</v>
          </cell>
          <cell r="AD522" t="str">
            <v>Rio de Janeiro</v>
          </cell>
          <cell r="AE522" t="str">
            <v>PO REF. TARIFAS BANCÁRIAS E TRANSFERÊNCIAS - 08 E 09/12. Baseado em Pedidos de compra 13129.</v>
          </cell>
          <cell r="AF522">
            <v>349.4</v>
          </cell>
        </row>
        <row r="523">
          <cell r="W523" t="str">
            <v>00.000.000/4906-95</v>
          </cell>
          <cell r="X523" t="str">
            <v>BANCO DO BRASIL SA</v>
          </cell>
          <cell r="AC523" t="str">
            <v>RJ</v>
          </cell>
          <cell r="AD523" t="str">
            <v>Rio de Janeiro</v>
          </cell>
          <cell r="AE523" t="str">
            <v>PO REF. TARIFAS BANCÁRIAS E TRANSFERÊNCIAS - 08 E 09/12. Baseado em Pedidos de compra 13129.</v>
          </cell>
          <cell r="AF523">
            <v>13928.52</v>
          </cell>
        </row>
        <row r="524">
          <cell r="W524" t="str">
            <v>00.000.000/4906-95</v>
          </cell>
          <cell r="X524" t="str">
            <v>BANCO DO BRASIL SA</v>
          </cell>
          <cell r="AC524" t="str">
            <v>RJ</v>
          </cell>
          <cell r="AD524" t="str">
            <v>Rio de Janeiro</v>
          </cell>
          <cell r="AE524" t="str">
            <v>PO REF. TARIFAS BANCÁRIAS E TRANSFERÊNCIAS - 08 E 09/12. Baseado em Pedidos de compra 13129.</v>
          </cell>
          <cell r="AF524">
            <v>6002.61</v>
          </cell>
        </row>
        <row r="525">
          <cell r="X525" t="str">
            <v>GEISON ALVES FARIAS</v>
          </cell>
          <cell r="Y525" t="str">
            <v>Itaú Unibanco  S.A.</v>
          </cell>
          <cell r="Z525">
            <v>341</v>
          </cell>
          <cell r="AA525">
            <v>1295</v>
          </cell>
          <cell r="AB525">
            <v>36238</v>
          </cell>
          <cell r="AC525" t="str">
            <v>SC</v>
          </cell>
          <cell r="AD525" t="str">
            <v>Joinville</v>
          </cell>
          <cell r="AE525" t="str">
            <v>PO REF. PLANO DE DESPESA 2688 - SV019/DNBJV/2025 Baseado em Pedidos de compra 12385.</v>
          </cell>
          <cell r="AF525">
            <v>862.5</v>
          </cell>
        </row>
        <row r="526">
          <cell r="X526" t="str">
            <v>MARCOS MITSUO MINEGISHI</v>
          </cell>
          <cell r="Y526" t="str">
            <v>Banco Santander (Brasil) S. A.</v>
          </cell>
          <cell r="Z526">
            <v>33</v>
          </cell>
          <cell r="AA526">
            <v>943</v>
          </cell>
          <cell r="AB526">
            <v>1015225</v>
          </cell>
          <cell r="AC526" t="str">
            <v>RJ</v>
          </cell>
          <cell r="AD526" t="str">
            <v>Macaé</v>
          </cell>
          <cell r="AE526" t="str">
            <v>PO REF. PLANO DE DESPESA 2692 -  SV062/DNVT/2025 Baseado em Pedidos de compra 12388.</v>
          </cell>
          <cell r="AF526">
            <v>517.5</v>
          </cell>
        </row>
        <row r="527">
          <cell r="W527" t="str">
            <v>40.432.544/0001-47</v>
          </cell>
          <cell r="X527" t="str">
            <v>CLARO S.A.</v>
          </cell>
          <cell r="AC527" t="str">
            <v>SP</v>
          </cell>
          <cell r="AD527" t="str">
            <v>São Paulo</v>
          </cell>
          <cell r="AE527" t="str">
            <v>PO REF. A FATURA 175869579  - REF. A NFSTE  68572854/112025 Baseado em Pedidos de compra 12494.</v>
          </cell>
          <cell r="AF527">
            <v>74.900000000000006</v>
          </cell>
        </row>
        <row r="528">
          <cell r="W528" t="str">
            <v>28.151.363/0001-47</v>
          </cell>
          <cell r="X528" t="str">
            <v>COMPANHIA ESPIRITO SANTENSE DE SANEAMENTO CESAN</v>
          </cell>
          <cell r="AC528" t="str">
            <v>ES</v>
          </cell>
          <cell r="AD528" t="str">
            <v>Vitória</v>
          </cell>
          <cell r="AE528" t="str">
            <v>PO REF. FATURA 5802776112025 Baseado em Pedidos de compra 12649.</v>
          </cell>
          <cell r="AF528">
            <v>803.12</v>
          </cell>
        </row>
        <row r="529">
          <cell r="W529" t="str">
            <v>40.432.544/0001-47</v>
          </cell>
          <cell r="X529" t="str">
            <v>CLARO S.A.</v>
          </cell>
          <cell r="AC529" t="str">
            <v>SP</v>
          </cell>
          <cell r="AD529" t="str">
            <v>São Paulo</v>
          </cell>
          <cell r="AE529" t="str">
            <v>PO REF. FATURA 177140583013 - CLARO S/A Baseado em Pedidos de compra 12704.</v>
          </cell>
          <cell r="AF529">
            <v>75.05</v>
          </cell>
        </row>
        <row r="530">
          <cell r="W530" t="str">
            <v>49.572.442/0001-00</v>
          </cell>
          <cell r="X530" t="str">
            <v>ENFA - COMERCIO E SERVICOS DE LIMPEZA E CONSERVACAO LTDA</v>
          </cell>
          <cell r="Y530" t="str">
            <v>Banco Nu Pagamentos</v>
          </cell>
          <cell r="Z530">
            <v>260</v>
          </cell>
          <cell r="AA530">
            <v>1</v>
          </cell>
          <cell r="AB530">
            <v>6833845</v>
          </cell>
          <cell r="AC530" t="str">
            <v>PR</v>
          </cell>
          <cell r="AD530" t="str">
            <v>Cornélio Procópio</v>
          </cell>
          <cell r="AE530" t="str">
            <v>PO REF. NFSE 81 Baseado em Pedidos de compra 12709.</v>
          </cell>
          <cell r="AF530">
            <v>5694.8</v>
          </cell>
        </row>
        <row r="531">
          <cell r="W531" t="str">
            <v>24.610.153/0002-08</v>
          </cell>
          <cell r="X531" t="str">
            <v>OFFICE SEGURANCA EM RECUPERACAO JUDICIAL LTDA</v>
          </cell>
          <cell r="Y531" t="str">
            <v>Caixa Econômica Federal</v>
          </cell>
          <cell r="Z531">
            <v>104</v>
          </cell>
          <cell r="AA531">
            <v>1394</v>
          </cell>
          <cell r="AB531">
            <v>577556503</v>
          </cell>
          <cell r="AC531" t="str">
            <v>PB</v>
          </cell>
          <cell r="AD531" t="str">
            <v>João Pessoa</v>
          </cell>
          <cell r="AE531" t="str">
            <v>PO REF. A NFSE 33 - SERVIÇO DE VIGILÃNCIA - REF. 11/2025 Baseado em Pedidos de compra 12730.</v>
          </cell>
          <cell r="AF531">
            <v>17933.099999999999</v>
          </cell>
        </row>
        <row r="532">
          <cell r="W532" t="str">
            <v>37.381.902/0001-25</v>
          </cell>
          <cell r="X532" t="str">
            <v>REDE NACIONAL DE APRENDIZAGEM, PROMOCAO SOCIAL E INTEGRACAO</v>
          </cell>
          <cell r="Y532" t="str">
            <v>Banco do Brasil S.A.</v>
          </cell>
          <cell r="Z532">
            <v>1</v>
          </cell>
          <cell r="AA532">
            <v>5116</v>
          </cell>
          <cell r="AB532">
            <v>4222</v>
          </cell>
          <cell r="AC532" t="str">
            <v>DF</v>
          </cell>
          <cell r="AD532" t="str">
            <v>Brasília</v>
          </cell>
          <cell r="AE532" t="str">
            <v>PO REF. A NFSE 121905 Baseado em Pedidos de compra 12737.</v>
          </cell>
          <cell r="AF532">
            <v>5271.84</v>
          </cell>
        </row>
        <row r="533">
          <cell r="W533" t="str">
            <v>02.957.511/0001-21</v>
          </cell>
          <cell r="X533" t="str">
            <v>ROHDE &amp; SCHWARZ DO BRASIL LTDA.</v>
          </cell>
          <cell r="Y533" t="str">
            <v>Itaú Unibanco  S.A.</v>
          </cell>
          <cell r="Z533">
            <v>341</v>
          </cell>
          <cell r="AA533">
            <v>2000</v>
          </cell>
          <cell r="AB533">
            <v>21126</v>
          </cell>
          <cell r="AC533" t="str">
            <v>SP</v>
          </cell>
          <cell r="AD533" t="str">
            <v>São Paulo</v>
          </cell>
          <cell r="AE533" t="str">
            <v>Pedido de Compra Integrado NIMBI Baseado em Pedidos de compra 10362. - REF. NFSE 6076</v>
          </cell>
          <cell r="AF533">
            <v>3755.13</v>
          </cell>
        </row>
        <row r="534">
          <cell r="W534" t="str">
            <v>05.111.857/0001-00</v>
          </cell>
          <cell r="X534" t="str">
            <v>Deloitte Touche Outsourcing Serviços Contábeis e Administativos</v>
          </cell>
          <cell r="Y534" t="str">
            <v>Banco Bradesco S.A.</v>
          </cell>
          <cell r="Z534">
            <v>237</v>
          </cell>
          <cell r="AA534">
            <v>156</v>
          </cell>
          <cell r="AB534">
            <v>185082</v>
          </cell>
          <cell r="AC534" t="str">
            <v>SP</v>
          </cell>
          <cell r="AD534" t="str">
            <v>São Paulo</v>
          </cell>
          <cell r="AE534" t="str">
            <v>PO REF. A NFSE 66950 Baseado em Pedidos de compra 12742.</v>
          </cell>
          <cell r="AF534">
            <v>7000</v>
          </cell>
        </row>
        <row r="535">
          <cell r="W535" t="str">
            <v>05.111.857/0001-00</v>
          </cell>
          <cell r="X535" t="str">
            <v>Deloitte Touche Outsourcing Serviços Contábeis e Administativos</v>
          </cell>
          <cell r="Y535" t="str">
            <v>Banco Bradesco S.A.</v>
          </cell>
          <cell r="Z535">
            <v>237</v>
          </cell>
          <cell r="AA535">
            <v>156</v>
          </cell>
          <cell r="AB535">
            <v>185082</v>
          </cell>
          <cell r="AC535" t="str">
            <v>SP</v>
          </cell>
          <cell r="AD535" t="str">
            <v>São Paulo</v>
          </cell>
          <cell r="AE535" t="str">
            <v>PO REF. A NFSE 66947 Baseado em Pedidos de compra 12743.</v>
          </cell>
          <cell r="AF535">
            <v>230746.35</v>
          </cell>
        </row>
        <row r="536">
          <cell r="W536" t="str">
            <v>49.572.442/0001-00</v>
          </cell>
          <cell r="X536" t="str">
            <v>ENFA - COMERCIO E SERVICOS DE LIMPEZA E CONSERVACAO LTDA</v>
          </cell>
          <cell r="Y536" t="str">
            <v>Banco Nu Pagamentos</v>
          </cell>
          <cell r="Z536">
            <v>260</v>
          </cell>
          <cell r="AA536">
            <v>1</v>
          </cell>
          <cell r="AB536">
            <v>6833845</v>
          </cell>
          <cell r="AC536" t="str">
            <v>PR</v>
          </cell>
          <cell r="AD536" t="str">
            <v>Cornélio Procópio</v>
          </cell>
          <cell r="AE536" t="str">
            <v>PO REF. A NFSE 82 Baseado em Pedidos de compra 12746.</v>
          </cell>
          <cell r="AF536">
            <v>4633.05</v>
          </cell>
        </row>
        <row r="537">
          <cell r="W537" t="str">
            <v>05.111.857/0001-00</v>
          </cell>
          <cell r="X537" t="str">
            <v>Deloitte Touche Outsourcing Serviços Contábeis e Administativos</v>
          </cell>
          <cell r="Y537" t="str">
            <v>Banco Bradesco S.A.</v>
          </cell>
          <cell r="Z537">
            <v>237</v>
          </cell>
          <cell r="AA537">
            <v>156</v>
          </cell>
          <cell r="AB537">
            <v>185082</v>
          </cell>
          <cell r="AC537" t="str">
            <v>SP</v>
          </cell>
          <cell r="AD537" t="str">
            <v>São Paulo</v>
          </cell>
          <cell r="AE537" t="str">
            <v>PO REF. A NFSE 66938 Baseado em Pedidos de compra 12755.</v>
          </cell>
          <cell r="AF537">
            <v>3217.77</v>
          </cell>
        </row>
        <row r="538">
          <cell r="W538" t="str">
            <v>05.111.857/0001-00</v>
          </cell>
          <cell r="X538" t="str">
            <v>Deloitte Touche Outsourcing Serviços Contábeis e Administativos</v>
          </cell>
          <cell r="Y538" t="str">
            <v>Banco Bradesco S.A.</v>
          </cell>
          <cell r="Z538">
            <v>237</v>
          </cell>
          <cell r="AA538">
            <v>156</v>
          </cell>
          <cell r="AB538">
            <v>185082</v>
          </cell>
          <cell r="AC538" t="str">
            <v>SP</v>
          </cell>
          <cell r="AD538" t="str">
            <v>São Paulo</v>
          </cell>
          <cell r="AE538" t="str">
            <v>PO REF. A NFSE 66941 Baseado em Pedidos de compra 12756.</v>
          </cell>
          <cell r="AF538">
            <v>52610</v>
          </cell>
        </row>
        <row r="539">
          <cell r="W539" t="str">
            <v>05.111.857/0001-00</v>
          </cell>
          <cell r="X539" t="str">
            <v>Deloitte Touche Outsourcing Serviços Contábeis e Administativos</v>
          </cell>
          <cell r="Y539" t="str">
            <v>Banco Bradesco S.A.</v>
          </cell>
          <cell r="Z539">
            <v>237</v>
          </cell>
          <cell r="AA539">
            <v>156</v>
          </cell>
          <cell r="AB539">
            <v>185082</v>
          </cell>
          <cell r="AC539" t="str">
            <v>SP</v>
          </cell>
          <cell r="AD539" t="str">
            <v>São Paulo</v>
          </cell>
          <cell r="AE539" t="str">
            <v>PO REF. A NFSE 66939 Baseado em Pedidos de compra 12760.</v>
          </cell>
          <cell r="AF539">
            <v>524756.52</v>
          </cell>
        </row>
        <row r="540">
          <cell r="W540" t="str">
            <v>05.111.857/0001-00</v>
          </cell>
          <cell r="X540" t="str">
            <v>Deloitte Touche Outsourcing Serviços Contábeis e Administativos</v>
          </cell>
          <cell r="Y540" t="str">
            <v>Banco Bradesco S.A.</v>
          </cell>
          <cell r="Z540">
            <v>237</v>
          </cell>
          <cell r="AA540">
            <v>156</v>
          </cell>
          <cell r="AB540">
            <v>185082</v>
          </cell>
          <cell r="AC540" t="str">
            <v>SP</v>
          </cell>
          <cell r="AD540" t="str">
            <v>São Paulo</v>
          </cell>
          <cell r="AE540" t="str">
            <v>PO REF. A NFSE 66948 Baseado em Pedidos de compra 12762.</v>
          </cell>
          <cell r="AF540">
            <v>545935.30000000005</v>
          </cell>
        </row>
        <row r="541">
          <cell r="W541" t="str">
            <v>05.111.857/0001-00</v>
          </cell>
          <cell r="X541" t="str">
            <v>Deloitte Touche Outsourcing Serviços Contábeis e Administativos</v>
          </cell>
          <cell r="Y541" t="str">
            <v>Banco Bradesco S.A.</v>
          </cell>
          <cell r="Z541">
            <v>237</v>
          </cell>
          <cell r="AA541">
            <v>156</v>
          </cell>
          <cell r="AB541">
            <v>185082</v>
          </cell>
          <cell r="AC541" t="str">
            <v>SP</v>
          </cell>
          <cell r="AD541" t="str">
            <v>São Paulo</v>
          </cell>
          <cell r="AE541" t="str">
            <v>PO REF. A NFSE 66951 Baseado em Pedidos de compra 12765.</v>
          </cell>
          <cell r="AF541">
            <v>36125</v>
          </cell>
        </row>
        <row r="542">
          <cell r="W542" t="str">
            <v>18.623.185/0001-56</v>
          </cell>
          <cell r="X542" t="str">
            <v>SHINE RIO SERVICOS LTDA</v>
          </cell>
          <cell r="Y542" t="str">
            <v>Banco Bradesco S.A.</v>
          </cell>
          <cell r="Z542">
            <v>237</v>
          </cell>
          <cell r="AA542">
            <v>406</v>
          </cell>
          <cell r="AB542">
            <v>528727</v>
          </cell>
          <cell r="AC542" t="str">
            <v>RJ</v>
          </cell>
          <cell r="AD542" t="str">
            <v>Rio de Janeiro</v>
          </cell>
          <cell r="AE542" t="str">
            <v>PO REF. A NFSE 6877 Baseado em Pedidos de compra 12772.</v>
          </cell>
          <cell r="AF542">
            <v>18001.78</v>
          </cell>
        </row>
        <row r="543">
          <cell r="W543" t="str">
            <v>59.271.625/0001-30</v>
          </cell>
          <cell r="X543" t="str">
            <v>HR EQUIPAMENTOS &amp; MONTAGENS LTDA</v>
          </cell>
          <cell r="Y543" t="str">
            <v>Banco Intermedium S.A.</v>
          </cell>
          <cell r="Z543">
            <v>77</v>
          </cell>
          <cell r="AA543">
            <v>1</v>
          </cell>
          <cell r="AB543">
            <v>48997166</v>
          </cell>
          <cell r="AC543" t="str">
            <v>SP</v>
          </cell>
          <cell r="AD543" t="str">
            <v>Pradópolis</v>
          </cell>
          <cell r="AE543" t="str">
            <v>Pedido de Compra Integrado NIMBI Baseado em Pedidos de compra 12117.</v>
          </cell>
          <cell r="AF543">
            <v>174.76</v>
          </cell>
        </row>
        <row r="544">
          <cell r="W544" t="str">
            <v>11.689.336/0001-20</v>
          </cell>
          <cell r="X544" t="str">
            <v>BIZ GAS REVENDA DE GAS LTDA.</v>
          </cell>
          <cell r="Y544" t="str">
            <v>BANCO COOPERATIVO SICREDI S.A.</v>
          </cell>
          <cell r="Z544">
            <v>748</v>
          </cell>
          <cell r="AA544">
            <v>806</v>
          </cell>
          <cell r="AB544">
            <v>60227</v>
          </cell>
          <cell r="AC544" t="str">
            <v>MT</v>
          </cell>
          <cell r="AD544" t="str">
            <v>Barra do Garças</v>
          </cell>
          <cell r="AE544" t="str">
            <v>PO REF. A NFE 538 Baseado em Pedidos de compra 12775.</v>
          </cell>
          <cell r="AF544">
            <v>104</v>
          </cell>
        </row>
        <row r="545">
          <cell r="W545" t="str">
            <v>05.739.472/0001-84</v>
          </cell>
          <cell r="X545" t="str">
            <v>JOSE JULIO SOARES</v>
          </cell>
          <cell r="Y545" t="str">
            <v>Itaú Unibanco  S.A.</v>
          </cell>
          <cell r="Z545">
            <v>341</v>
          </cell>
          <cell r="AA545">
            <v>7751</v>
          </cell>
          <cell r="AB545">
            <v>98841</v>
          </cell>
          <cell r="AC545" t="str">
            <v>CE</v>
          </cell>
          <cell r="AD545" t="str">
            <v>Juazeiro do Norte</v>
          </cell>
          <cell r="AE545" t="str">
            <v>PO REF. DANFE 11719 - SUPERZON (FUNDO FIXO - 012_DNJU_2025 - BRUNO SANTOS DE MELO) Baseado em Pedidos de compra 12783.</v>
          </cell>
          <cell r="AF545">
            <v>170</v>
          </cell>
        </row>
        <row r="546">
          <cell r="X546" t="str">
            <v>BRUNO SANTOS DE MELO</v>
          </cell>
          <cell r="Y546" t="str">
            <v>Banco Bradesco S.A.</v>
          </cell>
          <cell r="Z546">
            <v>237</v>
          </cell>
          <cell r="AA546">
            <v>3176</v>
          </cell>
          <cell r="AB546">
            <v>680132</v>
          </cell>
          <cell r="AC546" t="str">
            <v>CE</v>
          </cell>
          <cell r="AD546" t="str">
            <v>Juazeiro do Norte</v>
          </cell>
          <cell r="AE546" t="str">
            <v>PO REF. TAXA DE ENTREGA -  GASTOS SEM COMPROVANTE (FUNDO FIXO - 012_DNJU_2025 - BRUNO SANTOS DE MELO) Baseado em Pedidos de compra 12786.</v>
          </cell>
          <cell r="AF546">
            <v>20.350000000000001</v>
          </cell>
        </row>
        <row r="547">
          <cell r="X547" t="str">
            <v>BRUNO SANTOS DE MELO</v>
          </cell>
          <cell r="Y547" t="str">
            <v>Banco Bradesco S.A.</v>
          </cell>
          <cell r="Z547">
            <v>237</v>
          </cell>
          <cell r="AA547">
            <v>3176</v>
          </cell>
          <cell r="AB547">
            <v>680132</v>
          </cell>
          <cell r="AC547" t="str">
            <v>CE</v>
          </cell>
          <cell r="AD547" t="str">
            <v>Juazeiro do Norte</v>
          </cell>
          <cell r="AE547" t="str">
            <v>PO REF. FUNDO FIXO - 012_DNJU_2025 - BRUNO SANTOS DE MELO Baseado em Pedidos de compra 12787.</v>
          </cell>
          <cell r="AF547">
            <v>190.35</v>
          </cell>
        </row>
        <row r="548">
          <cell r="W548" t="str">
            <v>08.611.669/0003-93</v>
          </cell>
          <cell r="X548" t="str">
            <v>67 TELECOM LTDA</v>
          </cell>
          <cell r="AC548" t="str">
            <v>MS</v>
          </cell>
          <cell r="AD548" t="str">
            <v>Ponta Porã</v>
          </cell>
          <cell r="AE548" t="str">
            <v>PO REF NFSTE 49 - 67 TELECOM LTDA Baseado em Pedidos de compra 12606.</v>
          </cell>
          <cell r="AF548">
            <v>159.80000000000001</v>
          </cell>
        </row>
        <row r="549">
          <cell r="W549" t="str">
            <v>04.901.025/0001-17</v>
          </cell>
          <cell r="X549" t="str">
            <v>INSET MAX - IM MANUTENCAO PREDIAL LTDA</v>
          </cell>
          <cell r="Y549" t="str">
            <v>Itaú Unibanco  S.A.</v>
          </cell>
          <cell r="Z549">
            <v>341</v>
          </cell>
          <cell r="AA549">
            <v>8072</v>
          </cell>
          <cell r="AB549">
            <v>19506</v>
          </cell>
          <cell r="AC549" t="str">
            <v>RJ</v>
          </cell>
          <cell r="AD549" t="str">
            <v>Rio de Janeiro</v>
          </cell>
          <cell r="AE549" t="str">
            <v>Pedido de Compra Integrado NIMBI Baseado em Pedidos de compra 8279. REF NFSE 17652</v>
          </cell>
          <cell r="AF549">
            <v>760</v>
          </cell>
        </row>
        <row r="550">
          <cell r="W550" t="str">
            <v>00.352.294/0001-10</v>
          </cell>
          <cell r="X550" t="str">
            <v>EMPRESA BRASILEIRA DE INFRAESTRUTURA AEROPORTUARIA - INFRAER</v>
          </cell>
          <cell r="AC550" t="str">
            <v>DF</v>
          </cell>
          <cell r="AD550" t="str">
            <v>Brasília</v>
          </cell>
          <cell r="AE550" t="str">
            <v>PO REF FAT 5439911 - EMPRESA BRASILEIRA DE INFRAESTRUTURA - RATEIO AGUA/LUZ/COLETA Baseado em Pedidos de compra 12810.</v>
          </cell>
          <cell r="AF550">
            <v>36675.61</v>
          </cell>
        </row>
        <row r="551">
          <cell r="W551" t="str">
            <v>57.050.093/0001-86</v>
          </cell>
          <cell r="X551" t="str">
            <v>MEIRIELY SOUSA ALBUQUERQUE COSTA</v>
          </cell>
          <cell r="AC551" t="str">
            <v>TO</v>
          </cell>
          <cell r="AD551" t="str">
            <v>Palmas</v>
          </cell>
          <cell r="AE551" t="str">
            <v>PO REF. NFSE 196 - MAIRLELY (FUNDO FIXO - 012-DNPJ-2025 - KAIO VINYCIUS) Baseado em Pedidos de compra 12816.</v>
          </cell>
          <cell r="AF551">
            <v>80</v>
          </cell>
        </row>
        <row r="552">
          <cell r="W552" t="str">
            <v>35.461.001/0001-18</v>
          </cell>
          <cell r="X552" t="str">
            <v>HTM COMERCIO DE FERRAGENS E FERRAMENTAS LTDA</v>
          </cell>
          <cell r="AC552" t="str">
            <v>TO</v>
          </cell>
          <cell r="AD552" t="str">
            <v>Palmas</v>
          </cell>
          <cell r="AE552" t="str">
            <v>PO REF. DANFE 23091 - HTM COMERCIO (FUNDO FIXO - 012-DNPJ-2025 - KAIO VINYCIUS) Baseado em Pedidos de compra 12817.</v>
          </cell>
          <cell r="AF552">
            <v>333.99</v>
          </cell>
        </row>
        <row r="553">
          <cell r="W553" t="str">
            <v>32.062.391/0001-65</v>
          </cell>
          <cell r="X553" t="str">
            <v>NEVADA EMBALAGENS &amp; PRODUTOS DE LIMPEZA LTDA</v>
          </cell>
          <cell r="AC553" t="str">
            <v>TO</v>
          </cell>
          <cell r="AD553" t="str">
            <v>Palmas</v>
          </cell>
          <cell r="AE553" t="str">
            <v>PO REF. DANFE 15234 - NEVADA EMBALAGENS (FUNDO FIXO - 012-DNPJ-2025 - KAIO VINYCIUS) Baseado em Pedidos de compra 12818.</v>
          </cell>
          <cell r="AF553">
            <v>9.9</v>
          </cell>
        </row>
        <row r="554">
          <cell r="X554" t="str">
            <v>KAIO VINYCIUS DA SILVA PENY</v>
          </cell>
          <cell r="Y554" t="str">
            <v>Banco Bradesco S.A.</v>
          </cell>
          <cell r="Z554">
            <v>237</v>
          </cell>
          <cell r="AA554">
            <v>3176</v>
          </cell>
          <cell r="AB554">
            <v>680132</v>
          </cell>
          <cell r="AC554" t="str">
            <v>TO</v>
          </cell>
          <cell r="AD554" t="str">
            <v>Palmas</v>
          </cell>
          <cell r="AE554" t="str">
            <v>PO REF. FUNDO FIXO - 012-DNPJ-2025 - KAIO VINYCIUS Baseado em Pedidos de compra 12819.</v>
          </cell>
          <cell r="AF554">
            <v>419.9</v>
          </cell>
        </row>
        <row r="555">
          <cell r="W555" t="str">
            <v>37.509.833/0001-92</v>
          </cell>
          <cell r="X555" t="str">
            <v>LARES MATERIAIS PARA CONSTRUCAO LTDA</v>
          </cell>
          <cell r="AC555" t="str">
            <v>MT</v>
          </cell>
          <cell r="AD555" t="str">
            <v>Barra do Garças</v>
          </cell>
          <cell r="AE555" t="str">
            <v>PO REF. DANFE 1175731 - LARES (FUNDO FIXO - 016-DNBW-2025 - GILVAN RIBEIRO) Baseado em Pedidos de compra 12821.</v>
          </cell>
          <cell r="AF555">
            <v>9.4</v>
          </cell>
        </row>
        <row r="556">
          <cell r="W556" t="str">
            <v>00.394.429/0106-88</v>
          </cell>
          <cell r="X556" t="str">
            <v>COMANDO DA AERONAUTICA</v>
          </cell>
          <cell r="Y556" t="str">
            <v>Banco Bradesco S.A.</v>
          </cell>
          <cell r="Z556">
            <v>237</v>
          </cell>
          <cell r="AA556">
            <v>3060</v>
          </cell>
          <cell r="AB556">
            <v>486329</v>
          </cell>
          <cell r="AC556" t="str">
            <v>SP</v>
          </cell>
          <cell r="AD556" t="str">
            <v>São Paulo</v>
          </cell>
          <cell r="AE556" t="str">
            <v>PO REF GRU 02169752471 - HFASP Baseado em Pedidos de compra 12823.</v>
          </cell>
          <cell r="AF556">
            <v>350</v>
          </cell>
        </row>
        <row r="557">
          <cell r="W557" t="str">
            <v>00.394.429/0106-88</v>
          </cell>
          <cell r="X557" t="str">
            <v>COMANDO DA AERONAUTICA</v>
          </cell>
          <cell r="Y557" t="str">
            <v>Banco Bradesco S.A.</v>
          </cell>
          <cell r="Z557">
            <v>237</v>
          </cell>
          <cell r="AA557">
            <v>3060</v>
          </cell>
          <cell r="AB557">
            <v>486329</v>
          </cell>
          <cell r="AC557" t="str">
            <v>SP</v>
          </cell>
          <cell r="AD557" t="str">
            <v>São Paulo</v>
          </cell>
          <cell r="AE557" t="str">
            <v>PO REF GRU 69318352700 - HFASP Baseado em Pedidos de compra 12825.</v>
          </cell>
          <cell r="AF557">
            <v>350</v>
          </cell>
        </row>
        <row r="558">
          <cell r="W558" t="str">
            <v>33.919.741/0006-34</v>
          </cell>
          <cell r="X558" t="str">
            <v>AEROPORTOS DO NORDESTE DO BRASIL S.A.</v>
          </cell>
          <cell r="AC558" t="str">
            <v>CE</v>
          </cell>
          <cell r="AD558" t="str">
            <v>Juazeiro do Norte</v>
          </cell>
          <cell r="AE558" t="str">
            <v>PO REF. FATURA 250012683 - RATEIO DE DESPESAS  COM ENERGIA ELÉTRICA Baseado em Pedidos de compra 12826.</v>
          </cell>
          <cell r="AF558">
            <v>870</v>
          </cell>
        </row>
        <row r="559">
          <cell r="W559" t="str">
            <v>00.394.429/0106-88</v>
          </cell>
          <cell r="X559" t="str">
            <v>COMANDO DA AERONAUTICA</v>
          </cell>
          <cell r="Y559" t="str">
            <v>Banco Bradesco S.A.</v>
          </cell>
          <cell r="Z559">
            <v>237</v>
          </cell>
          <cell r="AA559">
            <v>3060</v>
          </cell>
          <cell r="AB559">
            <v>486329</v>
          </cell>
          <cell r="AC559" t="str">
            <v>SP</v>
          </cell>
          <cell r="AD559" t="str">
            <v>São Paulo</v>
          </cell>
          <cell r="AE559" t="str">
            <v>PO REF. GUIA 82046476034 Baseado em Pedidos de compra 12829.</v>
          </cell>
          <cell r="AF559">
            <v>350</v>
          </cell>
        </row>
        <row r="560">
          <cell r="W560" t="str">
            <v>00.394.429/0106-88</v>
          </cell>
          <cell r="X560" t="str">
            <v>COMANDO DA AERONAUTICA</v>
          </cell>
          <cell r="Y560" t="str">
            <v>Banco Bradesco S.A.</v>
          </cell>
          <cell r="Z560">
            <v>237</v>
          </cell>
          <cell r="AA560">
            <v>3060</v>
          </cell>
          <cell r="AB560">
            <v>486329</v>
          </cell>
          <cell r="AC560" t="str">
            <v>SP</v>
          </cell>
          <cell r="AD560" t="str">
            <v>São Paulo</v>
          </cell>
          <cell r="AE560" t="str">
            <v>PO REF. GUIA 11674772866 Baseado em Pedidos de compra 12831.</v>
          </cell>
          <cell r="AF560">
            <v>350</v>
          </cell>
        </row>
        <row r="561">
          <cell r="W561" t="str">
            <v>00.394.429/0106-88</v>
          </cell>
          <cell r="X561" t="str">
            <v>COMANDO DA AERONAUTICA</v>
          </cell>
          <cell r="Y561" t="str">
            <v>Banco Bradesco S.A.</v>
          </cell>
          <cell r="Z561">
            <v>237</v>
          </cell>
          <cell r="AA561">
            <v>3060</v>
          </cell>
          <cell r="AB561">
            <v>486329</v>
          </cell>
          <cell r="AC561" t="str">
            <v>SP</v>
          </cell>
          <cell r="AD561" t="str">
            <v>São Paulo</v>
          </cell>
          <cell r="AE561" t="str">
            <v>PO REF. A GUIA  01003586406 Baseado em Pedidos de compra 12832.</v>
          </cell>
          <cell r="AF561">
            <v>350</v>
          </cell>
        </row>
        <row r="562">
          <cell r="W562" t="str">
            <v>00.394.429/0106-88</v>
          </cell>
          <cell r="X562" t="str">
            <v>COMANDO DA AERONAUTICA</v>
          </cell>
          <cell r="Y562" t="str">
            <v>Banco Bradesco S.A.</v>
          </cell>
          <cell r="Z562">
            <v>237</v>
          </cell>
          <cell r="AA562">
            <v>3060</v>
          </cell>
          <cell r="AB562">
            <v>486329</v>
          </cell>
          <cell r="AC562" t="str">
            <v>SP</v>
          </cell>
          <cell r="AD562" t="str">
            <v>São Paulo</v>
          </cell>
          <cell r="AE562" t="str">
            <v>PO REF GRU 38607336568 - HFASP Baseado em Pedidos de compra 12834.</v>
          </cell>
          <cell r="AF562">
            <v>350</v>
          </cell>
        </row>
        <row r="563">
          <cell r="W563" t="str">
            <v>00.394.429/0106-88</v>
          </cell>
          <cell r="X563" t="str">
            <v>COMANDO DA AERONAUTICA</v>
          </cell>
          <cell r="Y563" t="str">
            <v>Banco Bradesco S.A.</v>
          </cell>
          <cell r="Z563">
            <v>237</v>
          </cell>
          <cell r="AA563">
            <v>3060</v>
          </cell>
          <cell r="AB563">
            <v>486329</v>
          </cell>
          <cell r="AC563" t="str">
            <v>SP</v>
          </cell>
          <cell r="AD563" t="str">
            <v>São Paulo</v>
          </cell>
          <cell r="AE563" t="str">
            <v>PO REF. A GUIA 29184237856 Baseado em Pedidos de compra 12835.</v>
          </cell>
          <cell r="AF563">
            <v>350</v>
          </cell>
        </row>
        <row r="564">
          <cell r="X564" t="str">
            <v>EDVARD VIDAL NASCIMENTO</v>
          </cell>
          <cell r="Y564" t="str">
            <v>Banco do Brasil S.A.</v>
          </cell>
          <cell r="Z564">
            <v>1</v>
          </cell>
          <cell r="AA564">
            <v>130</v>
          </cell>
          <cell r="AB564">
            <v>27758</v>
          </cell>
          <cell r="AC564" t="str">
            <v>PA</v>
          </cell>
          <cell r="AD564" t="str">
            <v>Santarém</v>
          </cell>
          <cell r="AE564" t="str">
            <v>PO REF. AO PLANO 2734 - SV032/DNSN/2025 Baseado em Pedidos de compra 12837.</v>
          </cell>
          <cell r="AF564">
            <v>517.5</v>
          </cell>
        </row>
        <row r="565">
          <cell r="X565" t="str">
            <v>ALDEMAX JERONIMO SIQUEIRA</v>
          </cell>
          <cell r="Y565" t="str">
            <v>Banco Santander (Brasil) S. A.</v>
          </cell>
          <cell r="Z565">
            <v>33</v>
          </cell>
          <cell r="AA565">
            <v>4375</v>
          </cell>
          <cell r="AB565">
            <v>1005147</v>
          </cell>
          <cell r="AC565" t="str">
            <v>PA</v>
          </cell>
          <cell r="AD565" t="str">
            <v>Santarém</v>
          </cell>
          <cell r="AE565" t="str">
            <v>PO REF. AO PLANO 2733 -  SV31/DNSN/2025 Baseado em Pedidos de compra 12840.</v>
          </cell>
          <cell r="AF565">
            <v>517.5</v>
          </cell>
        </row>
        <row r="566">
          <cell r="X566" t="str">
            <v>DANIELLE LOUIZE GOMES PEREIRA</v>
          </cell>
          <cell r="Y566" t="str">
            <v>Itaú Unibanco  S.A.</v>
          </cell>
          <cell r="Z566">
            <v>341</v>
          </cell>
          <cell r="AA566">
            <v>270</v>
          </cell>
          <cell r="AB566">
            <v>13384</v>
          </cell>
          <cell r="AC566" t="str">
            <v>PA</v>
          </cell>
          <cell r="AD566" t="str">
            <v>Santarém</v>
          </cell>
          <cell r="AE566" t="str">
            <v>PO REF. AO PLANO 2732 - SV 030/DNSN/2025 Baseado em Pedidos de compra 12842.</v>
          </cell>
          <cell r="AF566">
            <v>517.5</v>
          </cell>
        </row>
        <row r="567">
          <cell r="W567" t="str">
            <v>00.394.429/0106-88</v>
          </cell>
          <cell r="X567" t="str">
            <v>COMANDO DA AERONAUTICA</v>
          </cell>
          <cell r="Y567" t="str">
            <v>Banco Bradesco S.A.</v>
          </cell>
          <cell r="Z567">
            <v>237</v>
          </cell>
          <cell r="AA567">
            <v>3060</v>
          </cell>
          <cell r="AB567">
            <v>486329</v>
          </cell>
          <cell r="AC567" t="str">
            <v>SP</v>
          </cell>
          <cell r="AD567" t="str">
            <v>São Paulo</v>
          </cell>
          <cell r="AE567" t="str">
            <v>PO REF GRU 05333582807 - HFASP Baseado em Pedidos de compra 12843.</v>
          </cell>
          <cell r="AF567">
            <v>350</v>
          </cell>
        </row>
        <row r="568">
          <cell r="X568" t="str">
            <v>JOELDER DA CONCEIÇÃO PEREIRA</v>
          </cell>
          <cell r="Y568" t="str">
            <v>Itaú Unibanco  S.A.</v>
          </cell>
          <cell r="Z568">
            <v>341</v>
          </cell>
          <cell r="AA568">
            <v>7142</v>
          </cell>
          <cell r="AB568">
            <v>27464</v>
          </cell>
          <cell r="AC568" t="str">
            <v>RS</v>
          </cell>
          <cell r="AD568" t="str">
            <v>Pelotas</v>
          </cell>
          <cell r="AE568" t="str">
            <v>PO REF. SOLICITAÇÃO VIAGEM - PLANO 2709 - Vigência: 15/12/2025 - 18/12/2025 Baseado em Pedidos de compra 12854.</v>
          </cell>
          <cell r="AF568">
            <v>1207.5</v>
          </cell>
        </row>
        <row r="569">
          <cell r="X569" t="str">
            <v>RICARDO KRENING</v>
          </cell>
          <cell r="Y569" t="str">
            <v>Itaú Unibanco  S.A.</v>
          </cell>
          <cell r="Z569">
            <v>341</v>
          </cell>
          <cell r="AA569">
            <v>6319</v>
          </cell>
          <cell r="AB569">
            <v>25965</v>
          </cell>
          <cell r="AC569" t="str">
            <v>RS</v>
          </cell>
          <cell r="AD569" t="str">
            <v>Pelotas</v>
          </cell>
          <cell r="AE569" t="str">
            <v>PO REF. SOLICITAÇÃO VIAGEM - PLANO 2710 - Vigência: 15/12/2025 - 18/12/2025 Baseado em Pedidos de compra 12857.</v>
          </cell>
          <cell r="AF569">
            <v>1207.5</v>
          </cell>
        </row>
        <row r="570">
          <cell r="X570" t="str">
            <v>CAMILA SOUSA MONTES</v>
          </cell>
          <cell r="Y570" t="str">
            <v>Itaú Unibanco  S.A.</v>
          </cell>
          <cell r="Z570">
            <v>341</v>
          </cell>
          <cell r="AA570">
            <v>8772</v>
          </cell>
          <cell r="AB570">
            <v>2919</v>
          </cell>
          <cell r="AC570" t="str">
            <v>GO</v>
          </cell>
          <cell r="AD570" t="str">
            <v>Goiânia</v>
          </cell>
          <cell r="AE570" t="str">
            <v>PO REF. SOLICITAÇÃO VIAGEM - DIARIAS - PLANO 2725 - Vigência: 15/12/2025 - 16/12/2025 Baseado em Pedidos de compra 12860.</v>
          </cell>
          <cell r="AF570">
            <v>517.5</v>
          </cell>
        </row>
        <row r="571">
          <cell r="W571" t="str">
            <v>23.856.751/0001-00</v>
          </cell>
          <cell r="X571" t="str">
            <v>QUATRO - ADMINISTRACAO E SERVICOS LTDA</v>
          </cell>
          <cell r="Y571" t="str">
            <v>Banco Santander (Brasil) S. A.</v>
          </cell>
          <cell r="Z571">
            <v>33</v>
          </cell>
          <cell r="AA571">
            <v>3476</v>
          </cell>
          <cell r="AB571">
            <v>13008107</v>
          </cell>
          <cell r="AC571" t="str">
            <v>MG</v>
          </cell>
          <cell r="AD571" t="str">
            <v>Belo Horizonte</v>
          </cell>
          <cell r="AE571" t="str">
            <v>PO REF. A NFSE 6 - SERVIÇO DE LIMPEZA REF. 11/2025 Baseado em Pedidos de compra 12705.</v>
          </cell>
          <cell r="AF571">
            <v>8433.8700000000008</v>
          </cell>
        </row>
        <row r="572">
          <cell r="X572" t="str">
            <v>WESLEY SILVA GAMA</v>
          </cell>
          <cell r="Y572" t="str">
            <v>Banco Bradesco S.A.</v>
          </cell>
          <cell r="Z572">
            <v>237</v>
          </cell>
          <cell r="AA572">
            <v>3743</v>
          </cell>
          <cell r="AB572">
            <v>621745</v>
          </cell>
          <cell r="AC572" t="str">
            <v>AM</v>
          </cell>
          <cell r="AD572" t="str">
            <v>Tefé</v>
          </cell>
          <cell r="AE572" t="str">
            <v>PO REF. SOLICITAÇÃO VIAGEM - DIARIAS - PLANO 2717 - Vigência: 15/12/2025 - 17/12/2025 Baseado em Pedidos de compra 12867.</v>
          </cell>
          <cell r="AF572">
            <v>862.5</v>
          </cell>
        </row>
        <row r="573">
          <cell r="W573" t="str">
            <v>00.394.429/0106-88</v>
          </cell>
          <cell r="X573" t="str">
            <v>COMANDO DA AERONAUTICA</v>
          </cell>
          <cell r="Y573" t="str">
            <v>Banco Bradesco S.A.</v>
          </cell>
          <cell r="Z573">
            <v>237</v>
          </cell>
          <cell r="AA573">
            <v>3060</v>
          </cell>
          <cell r="AB573">
            <v>486329</v>
          </cell>
          <cell r="AC573" t="str">
            <v>SP</v>
          </cell>
          <cell r="AD573" t="str">
            <v>São Paulo</v>
          </cell>
          <cell r="AE573" t="str">
            <v>PO REF. GRU 09754354855 - RENOVAÇÃO CMA Baseado em Pedidos de compra 12869.</v>
          </cell>
          <cell r="AF573">
            <v>350</v>
          </cell>
        </row>
        <row r="574">
          <cell r="W574" t="str">
            <v>03.126.110/0001-92</v>
          </cell>
          <cell r="X574" t="str">
            <v>MARCA SUL MUDANCAS E TRANSPORTES LTDA</v>
          </cell>
          <cell r="Y574" t="str">
            <v>Banco do Brasil S.A.</v>
          </cell>
          <cell r="Z574">
            <v>1</v>
          </cell>
          <cell r="AA574">
            <v>1231</v>
          </cell>
          <cell r="AB574">
            <v>68461</v>
          </cell>
          <cell r="AC574" t="str">
            <v>DF</v>
          </cell>
          <cell r="AD574" t="str">
            <v>Brasília</v>
          </cell>
          <cell r="AE574" t="str">
            <v>PO REF. A CTE 481 - TRANSPORTE DE MOBILIÁRIO Baseado em Pedidos de compra 12875.</v>
          </cell>
          <cell r="AF574">
            <v>26794.799999999999</v>
          </cell>
        </row>
        <row r="575">
          <cell r="W575" t="str">
            <v>27.142.058/0001-26</v>
          </cell>
          <cell r="X575" t="str">
            <v>ISS PREF DE VITORIA</v>
          </cell>
          <cell r="AC575" t="str">
            <v>ES</v>
          </cell>
          <cell r="AD575" t="str">
            <v>Vitória</v>
          </cell>
          <cell r="AE575" t="str">
            <v>PO REF. GUIA ISS 2025630003823811128 -SERVIÇOS TOMADOS - NOVEMBRO/2025 - MUNICIPIO DE VITORIA Baseado em Pedidos de compra 12892.</v>
          </cell>
          <cell r="AF575">
            <v>2550.59</v>
          </cell>
        </row>
        <row r="576">
          <cell r="W576" t="str">
            <v>01.612.092/0001-23</v>
          </cell>
          <cell r="X576" t="str">
            <v>ISS PREF DE GOIANIA</v>
          </cell>
          <cell r="Y576" t="str">
            <v>Banco Bradesco S.A.</v>
          </cell>
          <cell r="Z576">
            <v>237</v>
          </cell>
          <cell r="AA576" t="str">
            <v>3176-3</v>
          </cell>
          <cell r="AB576">
            <v>680132</v>
          </cell>
          <cell r="AC576" t="str">
            <v>GO</v>
          </cell>
          <cell r="AD576" t="str">
            <v>Goiânia</v>
          </cell>
          <cell r="AE576" t="str">
            <v>PO REF GUIA ISS 50471 SERV TOMADOS NOV/2025 - PREF DE GOIANIA Baseado em Pedidos de compra 12910.</v>
          </cell>
          <cell r="AF576">
            <v>4198.2</v>
          </cell>
        </row>
        <row r="577">
          <cell r="W577" t="str">
            <v>00.352.294/0001-10</v>
          </cell>
          <cell r="X577" t="str">
            <v>EMPRESA BRASILEIRA DE INFRAESTRUTURA AEROPORTUARIA - INFRAER</v>
          </cell>
          <cell r="AC577" t="str">
            <v>DF</v>
          </cell>
          <cell r="AD577" t="str">
            <v>Brasília</v>
          </cell>
          <cell r="AE577" t="str">
            <v>PO REF RECIBO 5440161 - EMPRESA BRASILEIRA DE INFRAESTRUTURA Baseado em Pedidos de compra 12912.</v>
          </cell>
          <cell r="AF577">
            <v>256</v>
          </cell>
        </row>
        <row r="578">
          <cell r="W578" t="str">
            <v>11.782.004/0001-95</v>
          </cell>
          <cell r="X578" t="str">
            <v>OPERACIONAL PORTARIAS E SERVICOS LTDA</v>
          </cell>
          <cell r="Y578" t="str">
            <v>Banco do Brasil S.A.</v>
          </cell>
          <cell r="Z578">
            <v>1</v>
          </cell>
          <cell r="AA578">
            <v>97</v>
          </cell>
          <cell r="AB578">
            <v>106817</v>
          </cell>
          <cell r="AC578" t="str">
            <v>SP</v>
          </cell>
          <cell r="AD578" t="str">
            <v>Piracicaba</v>
          </cell>
          <cell r="AE578" t="str">
            <v>PO REF NFSE 21 - OPERACIONAL PORTARIAS Baseado em Pedidos de compra 12913.</v>
          </cell>
          <cell r="AF578">
            <v>19424.150000000001</v>
          </cell>
        </row>
        <row r="579">
          <cell r="W579" t="str">
            <v>00.394.429/0106-88</v>
          </cell>
          <cell r="X579" t="str">
            <v>COMANDO DA AERONAUTICA</v>
          </cell>
          <cell r="Y579" t="str">
            <v>Banco Bradesco S.A.</v>
          </cell>
          <cell r="Z579">
            <v>237</v>
          </cell>
          <cell r="AA579">
            <v>3060</v>
          </cell>
          <cell r="AB579">
            <v>486329</v>
          </cell>
          <cell r="AC579" t="str">
            <v>SP</v>
          </cell>
          <cell r="AD579" t="str">
            <v>São Paulo</v>
          </cell>
          <cell r="AE579" t="str">
            <v>PO REF GRU 06977064808 - HFASP Baseado em Pedidos de compra 12922.</v>
          </cell>
          <cell r="AF579">
            <v>350</v>
          </cell>
        </row>
        <row r="580">
          <cell r="W580" t="str">
            <v>26.560.932/0002-63</v>
          </cell>
          <cell r="X580" t="str">
            <v>SUPER NOVA SERVICOS GERAIS LTDA</v>
          </cell>
          <cell r="Y580" t="str">
            <v>Banco do Brasil S.A.</v>
          </cell>
          <cell r="Z580">
            <v>1</v>
          </cell>
          <cell r="AA580">
            <v>3874</v>
          </cell>
          <cell r="AB580">
            <v>25122</v>
          </cell>
          <cell r="AC580" t="str">
            <v>RJ</v>
          </cell>
          <cell r="AD580" t="str">
            <v>Rio de Janeiro</v>
          </cell>
          <cell r="AE580" t="str">
            <v>PO REF NFSE 418 - SUPER NOVA Baseado em Pedidos de compra 12753.</v>
          </cell>
          <cell r="AF580">
            <v>8756.26</v>
          </cell>
        </row>
        <row r="581">
          <cell r="W581" t="str">
            <v>02.435.993/0001-50</v>
          </cell>
          <cell r="X581" t="str">
            <v>PHD SISTEMAS DE ENERGIA INDUSTRIA, COMERCIO, IMPORTACAO E EXPORTACAO LTDA</v>
          </cell>
          <cell r="Y581" t="str">
            <v>Banco do Brasil S.A.</v>
          </cell>
          <cell r="Z581">
            <v>1</v>
          </cell>
          <cell r="AA581">
            <v>322</v>
          </cell>
          <cell r="AB581">
            <v>105250</v>
          </cell>
          <cell r="AC581" t="str">
            <v>SP</v>
          </cell>
          <cell r="AD581" t="str">
            <v>São Caetano do Sul</v>
          </cell>
          <cell r="AE581" t="str">
            <v>Pedido de Compra Integrado NIMBI Baseado em Pedidos de compra 11852. - DANFE 52957 - PHD SISTEMAS</v>
          </cell>
          <cell r="AF581">
            <v>4620</v>
          </cell>
        </row>
        <row r="582">
          <cell r="W582" t="str">
            <v>17.140.792/0001-00</v>
          </cell>
          <cell r="X582" t="str">
            <v>PLANET CARD SOLUCOES EM IDENTIFICACAO LTDA</v>
          </cell>
          <cell r="AC582" t="str">
            <v>MG</v>
          </cell>
          <cell r="AD582" t="str">
            <v>Belo Horizonte</v>
          </cell>
          <cell r="AE582" t="str">
            <v>PO REF. NFSE 41 - PLANET CARD SOLUCOES (FUNDO FIXO - 013-DNBH-2025 - WANDER ANTÔNIO) Baseado em Pedidos de compra 12940.</v>
          </cell>
          <cell r="AF582">
            <v>167.57</v>
          </cell>
        </row>
        <row r="583">
          <cell r="W583" t="str">
            <v>03.769.669/0001-30</v>
          </cell>
          <cell r="X583" t="str">
            <v>EQUIFLEX DISTRIBUIDORA ELETRICA LTDA</v>
          </cell>
          <cell r="Y583" t="str">
            <v>Itaú Unibanco  S.A.</v>
          </cell>
          <cell r="Z583">
            <v>341</v>
          </cell>
          <cell r="AA583">
            <v>3168</v>
          </cell>
          <cell r="AB583">
            <v>36140</v>
          </cell>
          <cell r="AC583" t="str">
            <v>MG</v>
          </cell>
          <cell r="AD583" t="str">
            <v>Contagem</v>
          </cell>
          <cell r="AE583" t="str">
            <v>PO REF. DANFE 153393 - EQUIFLEX (FUNDO FIXO - 013-DNBH-2025 - WANDER ANTÔNIO) Baseado em Pedidos de compra 12943.</v>
          </cell>
          <cell r="AF583">
            <v>131</v>
          </cell>
        </row>
        <row r="584">
          <cell r="X584" t="str">
            <v>WANDER ANTONIO JOSE SOARES DOS SANTOS</v>
          </cell>
          <cell r="Y584" t="str">
            <v>Banco Bradesco S.A.</v>
          </cell>
          <cell r="Z584">
            <v>237</v>
          </cell>
          <cell r="AA584">
            <v>3176</v>
          </cell>
          <cell r="AB584">
            <v>680132</v>
          </cell>
          <cell r="AC584" t="str">
            <v>MG</v>
          </cell>
          <cell r="AD584" t="str">
            <v>Belo Horizonte</v>
          </cell>
          <cell r="AE584" t="str">
            <v>PO REF. FUNDO FIXO - 013-DNBH-2025 - WANDER ANTÔNIO Baseado em Pedidos de compra 12944.</v>
          </cell>
          <cell r="AF584">
            <v>298.57</v>
          </cell>
        </row>
        <row r="585">
          <cell r="W585" t="str">
            <v>57.743.636/0001-40</v>
          </cell>
          <cell r="X585" t="str">
            <v>57.743.636 JOAO CARLOS DE CASTRO SILVA</v>
          </cell>
          <cell r="Y585" t="str">
            <v>Banco Nu Pagamentos</v>
          </cell>
          <cell r="Z585">
            <v>260</v>
          </cell>
          <cell r="AA585">
            <v>1</v>
          </cell>
          <cell r="AB585">
            <v>199412351</v>
          </cell>
          <cell r="AC585" t="str">
            <v>TO</v>
          </cell>
          <cell r="AD585" t="str">
            <v>Palmas</v>
          </cell>
          <cell r="AE585" t="str">
            <v>Pedido de Compra Integrado NIMBI Baseado em Pedidos de compra 11723. - ref. NFSE 18</v>
          </cell>
          <cell r="AF585">
            <v>6230</v>
          </cell>
        </row>
        <row r="586">
          <cell r="W586" t="str">
            <v>27.697.143/0001-50</v>
          </cell>
          <cell r="X586" t="str">
            <v>CARIMBOS DELTA LTDA</v>
          </cell>
          <cell r="Y586" t="str">
            <v>Cora SCD S.A.</v>
          </cell>
          <cell r="Z586">
            <v>403</v>
          </cell>
          <cell r="AA586">
            <v>1</v>
          </cell>
          <cell r="AB586">
            <v>5686241</v>
          </cell>
          <cell r="AC586" t="str">
            <v>RJ</v>
          </cell>
          <cell r="AD586" t="str">
            <v>Rio de Janeiro</v>
          </cell>
          <cell r="AE586" t="str">
            <v>Pedido de Compra Integrado NIMBI Baseado em Pedidos de compra 12243.</v>
          </cell>
          <cell r="AF586">
            <v>455</v>
          </cell>
        </row>
        <row r="587">
          <cell r="W587" t="str">
            <v>01.451.864/0001-92</v>
          </cell>
          <cell r="X587" t="str">
            <v>SUTECH ENGENHARIA LTDA</v>
          </cell>
          <cell r="Y587" t="str">
            <v>Banco do Brasil S.A.</v>
          </cell>
          <cell r="Z587">
            <v>1</v>
          </cell>
          <cell r="AA587">
            <v>1251</v>
          </cell>
          <cell r="AB587">
            <v>29895</v>
          </cell>
          <cell r="AC587" t="str">
            <v>RJ</v>
          </cell>
          <cell r="AD587" t="str">
            <v>Rio de Janeiro</v>
          </cell>
          <cell r="AE587" t="str">
            <v>PO REF. DANFE 223 - SUTECH ENGENHARIA LTDA Baseado em Pedidos de compra 12951.</v>
          </cell>
          <cell r="AF587">
            <v>57591.92</v>
          </cell>
        </row>
        <row r="588">
          <cell r="W588" t="str">
            <v>03.007.331/0010-32</v>
          </cell>
          <cell r="X588" t="str">
            <v>EBAZAR.COM.BR. LTDA</v>
          </cell>
          <cell r="AC588" t="str">
            <v>MG</v>
          </cell>
          <cell r="AD588" t="str">
            <v>Extrema</v>
          </cell>
          <cell r="AE588" t="str">
            <v>PO REF DANFE 87734476 - EBAZAR.COM.BR (FUNDO FIXO 021-DNBKP-2025 - ALEX WILIANS) Baseado em Pedidos de compra 12958.</v>
          </cell>
          <cell r="AF588">
            <v>397.7</v>
          </cell>
        </row>
        <row r="589">
          <cell r="W589" t="str">
            <v>00.944.494/0001-62</v>
          </cell>
          <cell r="X589" t="str">
            <v>CLINICA MORANDI OFTALMOLOGISTAS ASSOCIADOS S/S LTDA</v>
          </cell>
          <cell r="AC589" t="str">
            <v>SP</v>
          </cell>
          <cell r="AD589" t="str">
            <v>Campinas</v>
          </cell>
          <cell r="AE589" t="str">
            <v>PO REF 1374 - CLINICA MORANDI (FUNDO FIXO 021-DNBKP-2025 - ALEX WILIANS) Baseado em Pedidos de compra 12957.</v>
          </cell>
          <cell r="AF589">
            <v>370</v>
          </cell>
        </row>
        <row r="590">
          <cell r="X590" t="str">
            <v>ALEX WILIANS POLIDORO</v>
          </cell>
          <cell r="Y590" t="str">
            <v>Banco Bradesco S.A.</v>
          </cell>
          <cell r="Z590">
            <v>237</v>
          </cell>
          <cell r="AA590">
            <v>3176</v>
          </cell>
          <cell r="AB590">
            <v>680132</v>
          </cell>
          <cell r="AC590" t="str">
            <v>SP</v>
          </cell>
          <cell r="AD590" t="str">
            <v>Campinas</v>
          </cell>
          <cell r="AE590" t="str">
            <v>PO REF FUNDO FIXO 021-DNBKP-2025 - ALEX WILIANS Baseado em Pedidos de compra 12956.</v>
          </cell>
          <cell r="AF590">
            <v>753.35</v>
          </cell>
        </row>
        <row r="591">
          <cell r="X591" t="str">
            <v>ANDRE GEORGE DA SILVEIRA</v>
          </cell>
          <cell r="Y591" t="str">
            <v>Banco Bradesco S.A.</v>
          </cell>
          <cell r="Z591">
            <v>237</v>
          </cell>
          <cell r="AA591">
            <v>3176</v>
          </cell>
          <cell r="AB591">
            <v>680132</v>
          </cell>
          <cell r="AC591" t="str">
            <v>RJ</v>
          </cell>
          <cell r="AD591" t="str">
            <v>Rio de Janeiro</v>
          </cell>
          <cell r="AE591" t="str">
            <v>PO REF FUNDO FIXO 009-DNBGL-2025 - ANDRE GEORGE Baseado em Pedidos de compra 12947.</v>
          </cell>
          <cell r="AF591">
            <v>466.41</v>
          </cell>
        </row>
        <row r="592">
          <cell r="W592" t="str">
            <v>05.879.152/0013-63</v>
          </cell>
          <cell r="X592" t="str">
            <v>BOTTINO MATERIAIS DE CONSTRUCAO LTDA.</v>
          </cell>
          <cell r="AC592" t="str">
            <v>RJ</v>
          </cell>
          <cell r="AD592" t="str">
            <v>Niterói</v>
          </cell>
          <cell r="AE592" t="str">
            <v>PO REF. A NFE 697646 -  FUNDO FIXO  ANDRE GEORGE - 009-DNGL-2025 Baseado em Pedidos de compra 12959.</v>
          </cell>
          <cell r="AF592">
            <v>286.20999999999998</v>
          </cell>
        </row>
        <row r="593">
          <cell r="W593" t="str">
            <v>09.170.392/0001-01</v>
          </cell>
          <cell r="X593" t="str">
            <v>EMPORIO 2007 PAPELARIA E DESCARTAVEIS LTDA</v>
          </cell>
          <cell r="AC593" t="str">
            <v>RJ</v>
          </cell>
          <cell r="AD593" t="str">
            <v>Rio de Janeiro</v>
          </cell>
          <cell r="AE593" t="str">
            <v>PO REF. NFC-E 235107 -  FUNDO FIXO 009 DNGL 2025 - ANDRE GEORGE Baseado em Pedidos de compra 12960.</v>
          </cell>
          <cell r="AF593">
            <v>120.4</v>
          </cell>
        </row>
        <row r="594">
          <cell r="X594" t="str">
            <v>ANDRE GEORGE DA SILVEIRA</v>
          </cell>
          <cell r="Y594" t="str">
            <v>Banco Bradesco S.A.</v>
          </cell>
          <cell r="Z594">
            <v>237</v>
          </cell>
          <cell r="AA594">
            <v>3176</v>
          </cell>
          <cell r="AB594">
            <v>680132</v>
          </cell>
          <cell r="AC594" t="str">
            <v>RJ</v>
          </cell>
          <cell r="AD594" t="str">
            <v>Rio de Janeiro</v>
          </cell>
          <cell r="AE594" t="str">
            <v>PO REF. A GASTOS SEM COMPROVANTE ( FUNDO FIXO ANDRE GEORGE -  009/DNGL/2025) Baseado em Pedidos de compra 12963.</v>
          </cell>
          <cell r="AF594">
            <v>59.8</v>
          </cell>
        </row>
        <row r="595">
          <cell r="W595" t="str">
            <v>05.111.857/0001-00</v>
          </cell>
          <cell r="X595" t="str">
            <v>Deloitte Touche Outsourcing Serviços Contábeis e Administativos</v>
          </cell>
          <cell r="Y595" t="str">
            <v>Banco Bradesco S.A.</v>
          </cell>
          <cell r="Z595">
            <v>237</v>
          </cell>
          <cell r="AA595">
            <v>156</v>
          </cell>
          <cell r="AB595">
            <v>185082</v>
          </cell>
          <cell r="AC595" t="str">
            <v>SP</v>
          </cell>
          <cell r="AD595" t="str">
            <v>São Paulo</v>
          </cell>
          <cell r="AE595" t="str">
            <v>PO REF. NFSE 66949 - DELOITTE SERVIÇOS CONTÁBEIS Baseado em Pedidos de compra 12887.</v>
          </cell>
          <cell r="AF595">
            <v>191983.83</v>
          </cell>
        </row>
        <row r="596">
          <cell r="W596" t="str">
            <v>50.190.142/0001-37</v>
          </cell>
          <cell r="X596" t="str">
            <v>B CARVALHO LTDA</v>
          </cell>
          <cell r="Y596" t="str">
            <v>BANCO COOPERATIVO SICREDI S.A.</v>
          </cell>
          <cell r="Z596">
            <v>748</v>
          </cell>
          <cell r="AA596">
            <v>818</v>
          </cell>
          <cell r="AB596">
            <v>29098</v>
          </cell>
          <cell r="AC596" t="str">
            <v>PB</v>
          </cell>
          <cell r="AD596" t="str">
            <v>Campina Grande</v>
          </cell>
          <cell r="AE596" t="str">
            <v>PO REF A SERVICO LIMPEZA- NFSE 202500000000027- B CARVALHO Baseado em Pedidos de compra 13040.</v>
          </cell>
          <cell r="AF596">
            <v>7500</v>
          </cell>
        </row>
        <row r="597">
          <cell r="X597" t="str">
            <v>MAURO RODRIGUES UCHOA</v>
          </cell>
          <cell r="Y597" t="str">
            <v>Itaú Unibanco  S.A.</v>
          </cell>
          <cell r="Z597">
            <v>341</v>
          </cell>
          <cell r="AA597">
            <v>7009</v>
          </cell>
          <cell r="AB597">
            <v>4615</v>
          </cell>
          <cell r="AC597" t="str">
            <v>RJ</v>
          </cell>
          <cell r="AD597" t="str">
            <v>Rio de Janeiro</v>
          </cell>
          <cell r="AE597" t="str">
            <v>PO REF A REEMBOLSO VIAGEM- EXTRATO 2663 E SV 210/ADMCENTRAL/2025- MAURO Baseado em Pedidos de compra 13041.</v>
          </cell>
          <cell r="AF597">
            <v>1099.23</v>
          </cell>
        </row>
        <row r="598">
          <cell r="W598" t="str">
            <v>12.904.870/0002-55</v>
          </cell>
          <cell r="X598" t="str">
            <v>DATA BRASIL EPIS E TREINAMENTOS LTDA</v>
          </cell>
          <cell r="Y598" t="str">
            <v>Banco do Brasil S.A.</v>
          </cell>
          <cell r="Z598">
            <v>1</v>
          </cell>
          <cell r="AA598">
            <v>950</v>
          </cell>
          <cell r="AB598">
            <v>27662</v>
          </cell>
          <cell r="AC598" t="str">
            <v>ES</v>
          </cell>
          <cell r="AD598" t="str">
            <v>Serra</v>
          </cell>
          <cell r="AE598" t="str">
            <v>PO REF SUBSTITUIÇAO DA PO 11340 PEDIDO NIMBI 2415889 (MOTIVO: DIVERGENCIA DO CNPJ DA PO X NOTA) - DATA BRASIL EPIS - DANFE 340 - DATA BRASIL Baseado em Pedidos de compra 13031.</v>
          </cell>
          <cell r="AF598">
            <v>1521.88</v>
          </cell>
        </row>
        <row r="599">
          <cell r="X599" t="str">
            <v>LETICIA SOUZA OLIVEIRA</v>
          </cell>
          <cell r="Y599" t="str">
            <v>Banco Intermedium S.A.</v>
          </cell>
          <cell r="Z599">
            <v>77</v>
          </cell>
          <cell r="AA599">
            <v>1</v>
          </cell>
          <cell r="AB599">
            <v>27450177</v>
          </cell>
          <cell r="AC599" t="str">
            <v>SP</v>
          </cell>
          <cell r="AD599" t="str">
            <v>Guarulhos</v>
          </cell>
          <cell r="AE599" t="str">
            <v>PO REF A AUXILIO FUNERAL _122025- NF 11189- LETICIA SOUZA Baseado em Pedidos de compra 13042.</v>
          </cell>
          <cell r="AF599">
            <v>9755.57</v>
          </cell>
        </row>
        <row r="600">
          <cell r="W600" t="str">
            <v>22.678.874/0001-35</v>
          </cell>
          <cell r="X600" t="str">
            <v>ISS PREF MONTES CLAROS</v>
          </cell>
          <cell r="AC600" t="str">
            <v>MG</v>
          </cell>
          <cell r="AD600" t="str">
            <v>Montes Claros</v>
          </cell>
          <cell r="AE600" t="str">
            <v>PO REF A ISS- 176882- MUNICIPIO DE MONTES CLAROS Baseado em Pedidos de compra 13043.</v>
          </cell>
          <cell r="AF600">
            <v>121.68</v>
          </cell>
        </row>
        <row r="601">
          <cell r="W601" t="str">
            <v>13.128.780/0001-00</v>
          </cell>
          <cell r="X601" t="str">
            <v>ISS PREF DE ARACAJU</v>
          </cell>
          <cell r="Y601" t="str">
            <v>Banco Bradesco S.A.</v>
          </cell>
          <cell r="Z601">
            <v>237</v>
          </cell>
          <cell r="AA601">
            <v>3060</v>
          </cell>
          <cell r="AB601">
            <v>48632</v>
          </cell>
          <cell r="AC601" t="str">
            <v>SE</v>
          </cell>
          <cell r="AD601" t="str">
            <v>Aracaju</v>
          </cell>
          <cell r="AE601" t="str">
            <v>PO REF A ISS- 1966735- MUNICIPIO DE ARACAJU Baseado em Pedidos de compra 13044.</v>
          </cell>
          <cell r="AF601">
            <v>385.59</v>
          </cell>
        </row>
        <row r="602">
          <cell r="W602" t="str">
            <v>13.672.597/0001-62</v>
          </cell>
          <cell r="X602" t="str">
            <v>ISS PREF DE ILHEUS</v>
          </cell>
          <cell r="Y602" t="str">
            <v>Banco Bradesco S.A.</v>
          </cell>
          <cell r="Z602">
            <v>237</v>
          </cell>
          <cell r="AA602">
            <v>3060</v>
          </cell>
          <cell r="AB602">
            <v>48632</v>
          </cell>
          <cell r="AC602" t="str">
            <v>BA</v>
          </cell>
          <cell r="AD602" t="str">
            <v>Ilhéus</v>
          </cell>
          <cell r="AE602" t="str">
            <v>PO REF A ISS- 14000001003254753-9- MUNICIPIO DE ILHEUS Baseado em Pedidos de compra 13047.</v>
          </cell>
          <cell r="AF602">
            <v>113.89</v>
          </cell>
        </row>
        <row r="603">
          <cell r="W603" t="str">
            <v>08.348.971/0001-39</v>
          </cell>
          <cell r="X603" t="str">
            <v>ISS PREF DE MOSSORO</v>
          </cell>
          <cell r="AC603" t="str">
            <v>RN</v>
          </cell>
          <cell r="AD603" t="str">
            <v>Mossoró</v>
          </cell>
          <cell r="AE603" t="str">
            <v>PO REF A ISS- 20252083388- MUNICIPIO DE MOSSORO Baseado em Pedidos de compra 13049.</v>
          </cell>
          <cell r="AF603">
            <v>261.33</v>
          </cell>
        </row>
        <row r="604">
          <cell r="W604" t="str">
            <v>04.426.383/0001-15</v>
          </cell>
          <cell r="X604" t="str">
            <v>ISS PREF TEFE</v>
          </cell>
          <cell r="Y604" t="str">
            <v>Banco Bradesco S.A.</v>
          </cell>
          <cell r="Z604">
            <v>237</v>
          </cell>
          <cell r="AA604">
            <v>3060</v>
          </cell>
          <cell r="AB604">
            <v>48632</v>
          </cell>
          <cell r="AC604" t="str">
            <v>AM</v>
          </cell>
          <cell r="AD604" t="str">
            <v>Tefé</v>
          </cell>
          <cell r="AE604" t="str">
            <v>PO REF A ISS- 30511482000512525- MUNICPIO DE TEFE Baseado em Pedidos de compra 13050.</v>
          </cell>
          <cell r="AF604">
            <v>273.45</v>
          </cell>
        </row>
        <row r="605">
          <cell r="W605" t="str">
            <v>05.182.233/0001-76</v>
          </cell>
          <cell r="X605" t="str">
            <v>ISS PREF DE SANTAREM</v>
          </cell>
          <cell r="AC605" t="str">
            <v>PA</v>
          </cell>
          <cell r="AD605" t="str">
            <v>Santarém</v>
          </cell>
          <cell r="AE605" t="str">
            <v>PO REF A ISS- 1000477464- MUNICIPIO DE SANTAREM Baseado em Pedidos de compra 13051.</v>
          </cell>
          <cell r="AF605">
            <v>270</v>
          </cell>
        </row>
        <row r="606">
          <cell r="W606" t="str">
            <v>22.980.999/0001-15</v>
          </cell>
          <cell r="X606" t="str">
            <v>ISS PREF DE PARAUAPEBAS</v>
          </cell>
          <cell r="AC606" t="str">
            <v>PA</v>
          </cell>
          <cell r="AD606" t="str">
            <v>Parauapebas</v>
          </cell>
          <cell r="AE606" t="str">
            <v>PO REF A ISS- 30812650002825679- MUNICIPIO DE PARAUAPEBAS Baseado em Pedidos de compra 13053.</v>
          </cell>
          <cell r="AF606">
            <v>1239.94</v>
          </cell>
        </row>
        <row r="607">
          <cell r="W607" t="str">
            <v>05.138.730/0001-77</v>
          </cell>
          <cell r="X607" t="str">
            <v>ISS PREF DE ITAITUBA</v>
          </cell>
          <cell r="AC607" t="str">
            <v>PA</v>
          </cell>
          <cell r="AD607" t="str">
            <v>Itaituba</v>
          </cell>
          <cell r="AE607" t="str">
            <v>PO REF A ISS- 21439516111- MUNICPIO DE ITAITUBA Baseado em Pedidos de compra 13055.</v>
          </cell>
          <cell r="AF607">
            <v>1884.8</v>
          </cell>
        </row>
        <row r="608">
          <cell r="W608" t="str">
            <v>05.263.116/0001-37</v>
          </cell>
          <cell r="X608" t="str">
            <v>ISS PREF DE ALTAMIRA</v>
          </cell>
          <cell r="Y608" t="str">
            <v>Banco Bradesco S.A.</v>
          </cell>
          <cell r="Z608">
            <v>237</v>
          </cell>
          <cell r="AA608">
            <v>3060</v>
          </cell>
          <cell r="AB608">
            <v>48632</v>
          </cell>
          <cell r="AC608" t="str">
            <v>PA</v>
          </cell>
          <cell r="AD608" t="str">
            <v>Altamira</v>
          </cell>
          <cell r="AE608" t="str">
            <v>PO REF A ISS- 34261070007265018- MUNICIPIO DE ALTAMIRA Baseado em Pedidos de compra 13057.</v>
          </cell>
          <cell r="AF608">
            <v>253.52</v>
          </cell>
        </row>
        <row r="609">
          <cell r="X609" t="str">
            <v>CARLOS ROBERTO SANTOS</v>
          </cell>
          <cell r="Y609" t="str">
            <v>Banco do Brasil S.A.</v>
          </cell>
          <cell r="Z609">
            <v>1</v>
          </cell>
          <cell r="AA609" t="str">
            <v>4315-x</v>
          </cell>
          <cell r="AB609">
            <v>60616</v>
          </cell>
          <cell r="AC609" t="str">
            <v>RJ</v>
          </cell>
          <cell r="AD609" t="str">
            <v>Rio de Janeiro</v>
          </cell>
          <cell r="AE609" t="str">
            <v>PO REF A SOLICITACAO VIAGEM- EXTRATO 2762- CARLOS ROBERTO Baseado em Pedidos de compra 13059.</v>
          </cell>
          <cell r="AF609">
            <v>219</v>
          </cell>
        </row>
        <row r="610">
          <cell r="W610" t="str">
            <v>42.736.102/0001-10</v>
          </cell>
          <cell r="X610" t="str">
            <v>FOLHA DE PAGAMENTO - SALARIOS</v>
          </cell>
          <cell r="Y610" t="str">
            <v>Itaú Unibanco  S.A.</v>
          </cell>
          <cell r="Z610">
            <v>341</v>
          </cell>
          <cell r="AA610">
            <v>689</v>
          </cell>
          <cell r="AB610">
            <v>91363</v>
          </cell>
          <cell r="AE610" t="str">
            <v>PO REF A FOLHA ESPORADICA BRADESCO- 10122025 237 Baseado em Pedidos de compra 13072.</v>
          </cell>
          <cell r="AF610">
            <v>3727.83</v>
          </cell>
        </row>
        <row r="611">
          <cell r="W611" t="str">
            <v>42.736.102/0001-10</v>
          </cell>
          <cell r="X611" t="str">
            <v>FOLHA DE PAGAMENTO - SALARIOS</v>
          </cell>
          <cell r="Y611" t="str">
            <v>Itaú Unibanco  S.A.</v>
          </cell>
          <cell r="Z611">
            <v>341</v>
          </cell>
          <cell r="AA611">
            <v>689</v>
          </cell>
          <cell r="AB611">
            <v>91363</v>
          </cell>
          <cell r="AE611" t="str">
            <v>PO REF A FOLHA ESPORADICO SANTANDER- 10122025 033 Baseado em Pedidos de compra 13073.</v>
          </cell>
          <cell r="AF611">
            <v>6002.61</v>
          </cell>
        </row>
        <row r="612">
          <cell r="W612" t="str">
            <v>08.993.917/0001-46</v>
          </cell>
          <cell r="X612" t="str">
            <v>ISS PREF DE CAMPINA GRANDE</v>
          </cell>
          <cell r="Y612" t="str">
            <v>Banco Bradesco S.A.</v>
          </cell>
          <cell r="Z612">
            <v>237</v>
          </cell>
          <cell r="AA612">
            <v>3060</v>
          </cell>
          <cell r="AB612">
            <v>48632</v>
          </cell>
          <cell r="AC612" t="str">
            <v>PB</v>
          </cell>
          <cell r="AD612" t="str">
            <v>Campina Grande</v>
          </cell>
          <cell r="AE612" t="str">
            <v>PO REF A ISS- 304780- MUNICIPIO DE CAMPINA GRANDE Baseado em Pedidos de compra 13076.</v>
          </cell>
          <cell r="AF612">
            <v>900.23</v>
          </cell>
        </row>
        <row r="613">
          <cell r="W613" t="str">
            <v>06.158.455/0001-16</v>
          </cell>
          <cell r="X613" t="str">
            <v>ISS PREF IMPERATRIZ</v>
          </cell>
          <cell r="AC613" t="str">
            <v>MA</v>
          </cell>
          <cell r="AD613" t="str">
            <v>Imperatriz</v>
          </cell>
          <cell r="AE613" t="str">
            <v>PO REF A ISS- 393825- MUNICIPIO DE IMPERATRIZ Baseado em Pedidos de compra 13077.</v>
          </cell>
          <cell r="AF613">
            <v>623</v>
          </cell>
        </row>
        <row r="614">
          <cell r="W614" t="str">
            <v>08.924.581/0001-60</v>
          </cell>
          <cell r="X614" t="str">
            <v>ISS PREF BAYEUX</v>
          </cell>
          <cell r="AC614" t="str">
            <v>PB</v>
          </cell>
          <cell r="AD614" t="str">
            <v>Bayeux</v>
          </cell>
          <cell r="AE614" t="str">
            <v>PO REF. GUI ISS 5000755 - MUNICIPIO DE BAYEUX Baseado em Pedidos de compra 13080.</v>
          </cell>
          <cell r="AF614">
            <v>270.24</v>
          </cell>
        </row>
        <row r="615">
          <cell r="W615" t="str">
            <v>51.885.242/0001-40</v>
          </cell>
          <cell r="X615" t="str">
            <v>ISS PREF DE CAMPINAS</v>
          </cell>
          <cell r="AC615" t="str">
            <v>SP</v>
          </cell>
          <cell r="AD615" t="str">
            <v>Campinas</v>
          </cell>
          <cell r="AE615" t="str">
            <v>PO REF. GUI ISS 41754715 - MUNICIPIO DE CAMPINAS Baseado em Pedidos de compra 13081.</v>
          </cell>
          <cell r="AF615">
            <v>4053.92</v>
          </cell>
        </row>
        <row r="616">
          <cell r="W616" t="str">
            <v>29.116.894/0001-61</v>
          </cell>
          <cell r="X616" t="str">
            <v>ISS PREF DE CAMPOS DOS GOYTACAZES</v>
          </cell>
          <cell r="AC616" t="str">
            <v>RJ</v>
          </cell>
          <cell r="AD616" t="str">
            <v>Campos dos Goytacazes</v>
          </cell>
          <cell r="AE616" t="str">
            <v>PO REF A ISS- 20138451- MUNICIPIO DE CAMPOS DOS GOYTACAZES Baseado em Pedidos de compra 13082.</v>
          </cell>
          <cell r="AF616">
            <v>437.81</v>
          </cell>
        </row>
        <row r="617">
          <cell r="W617" t="str">
            <v>04.012.548/0001-02</v>
          </cell>
          <cell r="X617" t="str">
            <v>ISS PREF DE CRUZEIRO DO SUL</v>
          </cell>
          <cell r="AC617" t="str">
            <v>AC</v>
          </cell>
          <cell r="AD617" t="str">
            <v>Cruzeiro do Sul</v>
          </cell>
          <cell r="AE617" t="str">
            <v>PO REF. GUIA ISS 003036130 - NOVEMBRO/2025 -MUNICIPIO DE CRUZEIRO DO SUL Baseado em Pedidos de compra 13083.</v>
          </cell>
          <cell r="AF617">
            <v>258.63</v>
          </cell>
        </row>
        <row r="618">
          <cell r="W618" t="str">
            <v>60.746.948/0538-28</v>
          </cell>
          <cell r="X618" t="str">
            <v>BANCO BRADESCO S.A.</v>
          </cell>
          <cell r="AC618" t="str">
            <v>RJ</v>
          </cell>
          <cell r="AD618" t="str">
            <v>Rio de Janeiro</v>
          </cell>
          <cell r="AE618" t="str">
            <v>PO REF. TARIFAS BANCÁRIAS - 10/12 A 12/12. Baseado em Pedidos de compra 13247.</v>
          </cell>
          <cell r="AF618">
            <v>421.52</v>
          </cell>
        </row>
        <row r="619">
          <cell r="W619" t="str">
            <v>00.000.000/4906-95</v>
          </cell>
          <cell r="X619" t="str">
            <v>BANCO DO BRASIL SA</v>
          </cell>
          <cell r="AC619" t="str">
            <v>RJ</v>
          </cell>
          <cell r="AD619" t="str">
            <v>Rio de Janeiro</v>
          </cell>
          <cell r="AE619" t="str">
            <v>PO REF. TARIFAS, TRANSFERÊNCIAS E APLICAÇÕES Baseado em Pedidos de compra 13250.</v>
          </cell>
          <cell r="AF619">
            <v>976.8</v>
          </cell>
        </row>
        <row r="620">
          <cell r="W620" t="str">
            <v>38.877.148/0001-81</v>
          </cell>
          <cell r="X620" t="str">
            <v>NIBBLE TECNOLOGIA DA INFORMACAO LTDA.</v>
          </cell>
          <cell r="Y620" t="str">
            <v>Banco Bradesco S.A.</v>
          </cell>
          <cell r="Z620">
            <v>237</v>
          </cell>
          <cell r="AA620">
            <v>55</v>
          </cell>
          <cell r="AB620">
            <v>534414</v>
          </cell>
          <cell r="AC620" t="str">
            <v>SP</v>
          </cell>
          <cell r="AD620" t="str">
            <v>São Paulo</v>
          </cell>
          <cell r="AE620" t="str">
            <v>PO REF. A NFSE 8277 Baseado em Pedidos de compra 12335.</v>
          </cell>
          <cell r="AF620">
            <v>25050</v>
          </cell>
        </row>
        <row r="621">
          <cell r="W621" t="str">
            <v>00.394.429/0106-88</v>
          </cell>
          <cell r="X621" t="str">
            <v>COMANDO DA AERONAUTICA</v>
          </cell>
          <cell r="Y621" t="str">
            <v>Banco Bradesco S.A.</v>
          </cell>
          <cell r="Z621">
            <v>237</v>
          </cell>
          <cell r="AA621">
            <v>3060</v>
          </cell>
          <cell r="AB621">
            <v>486329</v>
          </cell>
          <cell r="AC621" t="str">
            <v>SP</v>
          </cell>
          <cell r="AD621" t="str">
            <v>São Paulo</v>
          </cell>
          <cell r="AE621" t="str">
            <v>PO REF. A GUIA TX DE INSP SAUDE - REVALIDAÇÃO DE CMA - RENATA MOTA DA ROSA LISBOA - 00608421057 Baseado em Pedidos de compra 12337.</v>
          </cell>
          <cell r="AF621">
            <v>350</v>
          </cell>
        </row>
        <row r="622">
          <cell r="W622" t="str">
            <v>00.394.429/0106-88</v>
          </cell>
          <cell r="X622" t="str">
            <v>COMANDO DA AERONAUTICA</v>
          </cell>
          <cell r="Y622" t="str">
            <v>Banco Bradesco S.A.</v>
          </cell>
          <cell r="Z622">
            <v>237</v>
          </cell>
          <cell r="AA622">
            <v>3060</v>
          </cell>
          <cell r="AB622">
            <v>486329</v>
          </cell>
          <cell r="AC622" t="str">
            <v>SP</v>
          </cell>
          <cell r="AD622" t="str">
            <v>São Paulo</v>
          </cell>
          <cell r="AE622" t="str">
            <v>PO REF. GUIA TX DE INSP. SAUDE - 05914694809 - REVALIDACAO CMA APARECIDO DONIZETI AMERICO Baseado em Pedidos de compra 12338.</v>
          </cell>
          <cell r="AF622">
            <v>350</v>
          </cell>
        </row>
        <row r="623">
          <cell r="W623" t="str">
            <v>02.558.157/0001-62</v>
          </cell>
          <cell r="X623" t="str">
            <v>TELEFONICA BRASIL S.A.</v>
          </cell>
          <cell r="AC623" t="str">
            <v>SP</v>
          </cell>
          <cell r="AD623" t="str">
            <v>São Paulo</v>
          </cell>
          <cell r="AE623" t="str">
            <v>PO REF. BOLETO 202511130000806820 - REF. 09/25 Baseado em Pedidos de compra 12342.</v>
          </cell>
          <cell r="AF623">
            <v>39.950000000000003</v>
          </cell>
        </row>
        <row r="624">
          <cell r="X624" t="str">
            <v>JETSON NEY FELEOL GOMES</v>
          </cell>
          <cell r="Y624" t="str">
            <v>Caixa Econômica Federal</v>
          </cell>
          <cell r="Z624">
            <v>104</v>
          </cell>
          <cell r="AA624">
            <v>552</v>
          </cell>
          <cell r="AB624">
            <v>6869</v>
          </cell>
          <cell r="AC624" t="str">
            <v>PA</v>
          </cell>
          <cell r="AD624" t="str">
            <v>Marabá</v>
          </cell>
          <cell r="AE624" t="str">
            <v>PO REF. AO PLANO DE DESPESA 2674 Baseado em Pedidos de compra 12345.</v>
          </cell>
          <cell r="AF624">
            <v>862.5</v>
          </cell>
        </row>
        <row r="625">
          <cell r="X625" t="str">
            <v>EVERALDO QUEIROGA MACEDO</v>
          </cell>
          <cell r="Y625" t="str">
            <v>Caixa Econômica Federal</v>
          </cell>
          <cell r="Z625">
            <v>104</v>
          </cell>
          <cell r="AA625">
            <v>729</v>
          </cell>
          <cell r="AB625">
            <v>5693</v>
          </cell>
          <cell r="AC625" t="str">
            <v>PB</v>
          </cell>
          <cell r="AD625" t="str">
            <v>Bayeux</v>
          </cell>
          <cell r="AE625" t="str">
            <v>PO REF. AO PLANO DE DESPESA 2606 Baseado em Pedidos de compra 12347.</v>
          </cell>
          <cell r="AF625">
            <v>657</v>
          </cell>
        </row>
        <row r="626">
          <cell r="W626" t="str">
            <v>27.339.371/0001-59</v>
          </cell>
          <cell r="X626" t="str">
            <v>METTA DISTRIBUIDORA E COMERCIO LTDA</v>
          </cell>
          <cell r="Y626" t="str">
            <v>Banco Bradesco S.A.</v>
          </cell>
          <cell r="Z626">
            <v>237</v>
          </cell>
          <cell r="AA626">
            <v>244</v>
          </cell>
          <cell r="AB626">
            <v>236796</v>
          </cell>
          <cell r="AC626" t="str">
            <v>GO</v>
          </cell>
          <cell r="AD626" t="str">
            <v>Goiânia</v>
          </cell>
          <cell r="AE626" t="str">
            <v>PO REF. A NFE 1727 - AQUISIÇÃO DE AR CONDICIONADO Baseado em Pedidos de compra 12351.</v>
          </cell>
          <cell r="AF626">
            <v>41316</v>
          </cell>
        </row>
        <row r="627">
          <cell r="X627" t="str">
            <v>EMILIA SIMONE CARLOS DE PINHO</v>
          </cell>
          <cell r="Y627" t="str">
            <v>Banco do Brasil S.A.</v>
          </cell>
          <cell r="Z627">
            <v>1</v>
          </cell>
          <cell r="AA627">
            <v>1177</v>
          </cell>
          <cell r="AB627">
            <v>17950</v>
          </cell>
          <cell r="AC627" t="str">
            <v>MT</v>
          </cell>
          <cell r="AD627" t="str">
            <v>Alta Floresta</v>
          </cell>
          <cell r="AE627" t="str">
            <v>PO REF. AO PLANO DE DESPESA 2651 -  SV08/DNAT/2025 Baseado em Pedidos de compra 12353.</v>
          </cell>
          <cell r="AF627">
            <v>862.5</v>
          </cell>
        </row>
        <row r="628">
          <cell r="W628" t="str">
            <v>54.397.203/0001-92</v>
          </cell>
          <cell r="X628" t="str">
            <v>APICE SISTEMAS DE ENERGIA LTDA</v>
          </cell>
          <cell r="Y628" t="str">
            <v>Itaú Unibanco  S.A.</v>
          </cell>
          <cell r="Z628">
            <v>341</v>
          </cell>
          <cell r="AA628">
            <v>670</v>
          </cell>
          <cell r="AB628">
            <v>59750</v>
          </cell>
          <cell r="AC628" t="str">
            <v>SP</v>
          </cell>
          <cell r="AD628" t="str">
            <v>Campinas</v>
          </cell>
          <cell r="AE628" t="str">
            <v>Pedido de Compra Integrado NIMBI Baseado em Pedidos de compra 11308. - NFSE 28867 - APICE SISTEMAS</v>
          </cell>
          <cell r="AF628">
            <v>14791.63</v>
          </cell>
        </row>
        <row r="629">
          <cell r="W629" t="str">
            <v>27.339.371/0001-59</v>
          </cell>
          <cell r="X629" t="str">
            <v>METTA DISTRIBUIDORA E COMERCIO LTDA</v>
          </cell>
          <cell r="Y629" t="str">
            <v>Banco Bradesco S.A.</v>
          </cell>
          <cell r="Z629">
            <v>237</v>
          </cell>
          <cell r="AA629">
            <v>244</v>
          </cell>
          <cell r="AB629">
            <v>236796</v>
          </cell>
          <cell r="AC629" t="str">
            <v>GO</v>
          </cell>
          <cell r="AD629" t="str">
            <v>Goiânia</v>
          </cell>
          <cell r="AE629" t="str">
            <v>PO REF. A NFE 1730  - AQUISIÇÃO DE AR CONDICIONADO Baseado em Pedidos de compra 12680.</v>
          </cell>
          <cell r="AF629">
            <v>19200</v>
          </cell>
        </row>
        <row r="630">
          <cell r="W630" t="str">
            <v>42.736.102/0001-10</v>
          </cell>
          <cell r="X630" t="str">
            <v>NAV BRASIL SERVICOS DE NAVEGACAO AEREA S.A. - NAV BRASIL</v>
          </cell>
          <cell r="Y630" t="str">
            <v>Caixa Econômica Federal</v>
          </cell>
          <cell r="Z630">
            <v>104</v>
          </cell>
          <cell r="AA630">
            <v>3080</v>
          </cell>
          <cell r="AB630">
            <v>1863</v>
          </cell>
          <cell r="AC630" t="str">
            <v>RJ</v>
          </cell>
          <cell r="AD630" t="str">
            <v>Rio de Janeiro</v>
          </cell>
          <cell r="AE630" t="str">
            <v>PO REF. CONSIGNADOS NOVEMBRO/2025 - CEF Baseado em Pedidos de compra 12697.</v>
          </cell>
          <cell r="AF630">
            <v>63148.23</v>
          </cell>
        </row>
        <row r="631">
          <cell r="W631" t="str">
            <v>02.306.220/0001-73</v>
          </cell>
          <cell r="X631" t="str">
            <v>MIRANTE TECNOLOGIA S/A</v>
          </cell>
          <cell r="Y631" t="str">
            <v>Banco do Brasil S.A.</v>
          </cell>
          <cell r="Z631">
            <v>1</v>
          </cell>
          <cell r="AA631">
            <v>452</v>
          </cell>
          <cell r="AB631">
            <v>900236</v>
          </cell>
          <cell r="AC631" t="str">
            <v>DF</v>
          </cell>
          <cell r="AD631" t="str">
            <v>Brasília</v>
          </cell>
          <cell r="AE631" t="str">
            <v>PO REF. NFSE 2618 - MIRANTE TECNOLOGIA LTDA Baseado em Pedidos de compra 12767.</v>
          </cell>
          <cell r="AF631">
            <v>14837.01</v>
          </cell>
        </row>
        <row r="632">
          <cell r="W632" t="str">
            <v>40.432.544/0001-47</v>
          </cell>
          <cell r="X632" t="str">
            <v>CLARO S.A.</v>
          </cell>
          <cell r="AC632" t="str">
            <v>SP</v>
          </cell>
          <cell r="AD632" t="str">
            <v>São Paulo</v>
          </cell>
          <cell r="AE632" t="str">
            <v>Pedido de Compra Integrado NIMBI Baseado em Pedidos de compra 11515. PO REF. FATURA 89827807 - CLARO S/A</v>
          </cell>
          <cell r="AF632">
            <v>224.7</v>
          </cell>
        </row>
        <row r="633">
          <cell r="W633" t="str">
            <v>40.432.544/0001-47</v>
          </cell>
          <cell r="X633" t="str">
            <v>CLARO S.A.</v>
          </cell>
          <cell r="AC633" t="str">
            <v>SP</v>
          </cell>
          <cell r="AD633" t="str">
            <v>São Paulo</v>
          </cell>
          <cell r="AE633" t="str">
            <v>PO REF. FATURA 177130300013 - CLARO Baseado em Pedidos de compra 12769.</v>
          </cell>
          <cell r="AF633">
            <v>44.99</v>
          </cell>
        </row>
        <row r="634">
          <cell r="W634" t="str">
            <v>25.136.184/0001-42</v>
          </cell>
          <cell r="X634" t="str">
            <v>NET BENEFICIOS LTDA</v>
          </cell>
          <cell r="Y634" t="str">
            <v>Banco do Brasil S.A.</v>
          </cell>
          <cell r="Z634">
            <v>1</v>
          </cell>
          <cell r="AA634">
            <v>1195</v>
          </cell>
          <cell r="AB634">
            <v>125634</v>
          </cell>
          <cell r="AC634" t="str">
            <v>SP</v>
          </cell>
          <cell r="AD634" t="str">
            <v>São Paulo</v>
          </cell>
          <cell r="AE634" t="str">
            <v>PO REF. NFSE 9535 - NET BENEFICIOS Baseado em Pedidos de compra 12773.</v>
          </cell>
          <cell r="AF634">
            <v>91781.43</v>
          </cell>
        </row>
        <row r="635">
          <cell r="W635" t="str">
            <v>41.662.936/0001-65</v>
          </cell>
          <cell r="X635" t="str">
            <v>GENESIS - GERACAO DE NOVAS EMPRESAS DE SISTEMA E SERVICO LTD</v>
          </cell>
          <cell r="Y635" t="str">
            <v>Banco Bradesco S.A.</v>
          </cell>
          <cell r="Z635">
            <v>237</v>
          </cell>
          <cell r="AA635">
            <v>2963</v>
          </cell>
          <cell r="AB635">
            <v>8358</v>
          </cell>
          <cell r="AC635" t="str">
            <v>SP</v>
          </cell>
          <cell r="AD635" t="str">
            <v>São Paulo</v>
          </cell>
          <cell r="AE635" t="str">
            <v>PO REF. A NFSE 601 Baseado em Pedidos de compra 12776.</v>
          </cell>
          <cell r="AF635">
            <v>5251.91</v>
          </cell>
        </row>
        <row r="636">
          <cell r="W636" t="str">
            <v>00.734.255/0004-20</v>
          </cell>
          <cell r="X636" t="str">
            <v>AMAZON INFORMATICA LTDA</v>
          </cell>
          <cell r="Y636" t="str">
            <v>Caixa Econômica Federal</v>
          </cell>
          <cell r="Z636">
            <v>104</v>
          </cell>
          <cell r="AA636">
            <v>630</v>
          </cell>
          <cell r="AB636">
            <v>579197982</v>
          </cell>
          <cell r="AC636" t="str">
            <v>DF</v>
          </cell>
          <cell r="AD636" t="str">
            <v>Brasília</v>
          </cell>
          <cell r="AE636" t="str">
            <v>PO REF. A NFSE 480 Baseado em Pedidos de compra 12777.</v>
          </cell>
          <cell r="AF636">
            <v>29343.040000000001</v>
          </cell>
        </row>
        <row r="637">
          <cell r="W637" t="str">
            <v>05.111.857/0001-00</v>
          </cell>
          <cell r="X637" t="str">
            <v>Deloitte Touche Outsourcing Serviços Contábeis e Administativos</v>
          </cell>
          <cell r="Y637" t="str">
            <v>Banco Bradesco S.A.</v>
          </cell>
          <cell r="Z637">
            <v>237</v>
          </cell>
          <cell r="AA637">
            <v>156</v>
          </cell>
          <cell r="AB637">
            <v>185082</v>
          </cell>
          <cell r="AC637" t="str">
            <v>SP</v>
          </cell>
          <cell r="AD637" t="str">
            <v>São Paulo</v>
          </cell>
          <cell r="AE637" t="str">
            <v>PO REF. NFSE 66940 Baseado em Pedidos de compra 12780.</v>
          </cell>
          <cell r="AF637">
            <v>22500</v>
          </cell>
        </row>
        <row r="638">
          <cell r="W638" t="str">
            <v>06.981.180/0001-16</v>
          </cell>
          <cell r="X638" t="str">
            <v>CEMIG DISTRIBUICAO S.A</v>
          </cell>
          <cell r="AC638" t="str">
            <v>MG</v>
          </cell>
          <cell r="AD638" t="str">
            <v>Belo Horizonte</v>
          </cell>
          <cell r="AE638" t="str">
            <v>PO REF. NFCEE 328329693 - CEMIG DISTRIBUIÇÃO S.A Baseado em Pedidos de compra 12796.</v>
          </cell>
          <cell r="AF638">
            <v>2045.66</v>
          </cell>
        </row>
        <row r="639">
          <cell r="W639" t="str">
            <v>40.432.544/0224-69</v>
          </cell>
          <cell r="X639" t="str">
            <v>CLARO S.A.</v>
          </cell>
          <cell r="AC639" t="str">
            <v>PR</v>
          </cell>
          <cell r="AD639" t="str">
            <v>Curitiba</v>
          </cell>
          <cell r="AE639" t="str">
            <v>PO REF. FATURA 182029751007 - CLARO S/A Baseado em Pedidos de compra 12801.</v>
          </cell>
          <cell r="AF639">
            <v>149.80000000000001</v>
          </cell>
        </row>
        <row r="640">
          <cell r="W640" t="str">
            <v>06.981.180/0001-16</v>
          </cell>
          <cell r="X640" t="str">
            <v>CEMIG DISTRIBUICAO S.A</v>
          </cell>
          <cell r="AC640" t="str">
            <v>MG</v>
          </cell>
          <cell r="AD640" t="str">
            <v>Belo Horizonte</v>
          </cell>
          <cell r="AE640" t="str">
            <v>PO REF. NFCEE 331491763 - CEMIG DISTRIBUIÇÃO S.A. Baseado em Pedidos de compra 12813.</v>
          </cell>
          <cell r="AF640">
            <v>533.53</v>
          </cell>
        </row>
        <row r="641">
          <cell r="X641" t="str">
            <v>FOZE NEHME HANNA EL-ARMALI</v>
          </cell>
          <cell r="Y641" t="str">
            <v>Itaú Unibanco  S.A.</v>
          </cell>
          <cell r="Z641">
            <v>341</v>
          </cell>
          <cell r="AA641">
            <v>9164</v>
          </cell>
          <cell r="AB641">
            <v>11594</v>
          </cell>
          <cell r="AC641" t="str">
            <v>MG</v>
          </cell>
          <cell r="AD641" t="str">
            <v>Uberaba</v>
          </cell>
          <cell r="AE641" t="str">
            <v>PO REF PGTO DIARIA PLANO DE DESPESA 2730 - FOZE NEHME Baseado em Pedidos de compra 12846.</v>
          </cell>
          <cell r="AF641">
            <v>862.5</v>
          </cell>
        </row>
        <row r="642">
          <cell r="X642" t="str">
            <v>ADRIANO AZEVEDO DA FONSECA TINOCO</v>
          </cell>
          <cell r="Y642" t="str">
            <v>Itaú Unibanco  S.A.</v>
          </cell>
          <cell r="Z642">
            <v>341</v>
          </cell>
          <cell r="AA642">
            <v>5400</v>
          </cell>
          <cell r="AB642">
            <v>10544</v>
          </cell>
          <cell r="AC642" t="str">
            <v>MG</v>
          </cell>
          <cell r="AD642" t="str">
            <v>Uberaba</v>
          </cell>
          <cell r="AE642" t="str">
            <v>PO REF PGTO DIARIA PLANO DE DESPESA 2729 - ADRIANO AZEVEDO DA FONSECA Baseado em Pedidos de compra 12851.</v>
          </cell>
          <cell r="AF642">
            <v>862.5</v>
          </cell>
        </row>
        <row r="643">
          <cell r="X643" t="str">
            <v>EDSON FLORINDO RABELO IDO</v>
          </cell>
          <cell r="Y643" t="str">
            <v>Itaú Unibanco  S.A.</v>
          </cell>
          <cell r="Z643">
            <v>341</v>
          </cell>
          <cell r="AA643">
            <v>7751</v>
          </cell>
          <cell r="AB643">
            <v>31542</v>
          </cell>
          <cell r="AC643" t="str">
            <v>CE</v>
          </cell>
          <cell r="AD643" t="str">
            <v>Juazeiro do Norte</v>
          </cell>
          <cell r="AE643" t="str">
            <v>PO REF. SOLICITAÇÃO VIAGEM - DIARIAS - PLANO 2702 - Vigência: 16/12/2025 - 17/12/2025 Baseado em Pedidos de compra 12864.</v>
          </cell>
          <cell r="AF643">
            <v>517.5</v>
          </cell>
        </row>
        <row r="644">
          <cell r="X644" t="str">
            <v>CILSON FERREIRA DA SILVA</v>
          </cell>
          <cell r="Y644" t="str">
            <v>Itaú Unibanco  S.A.</v>
          </cell>
          <cell r="Z644">
            <v>341</v>
          </cell>
          <cell r="AA644">
            <v>1478</v>
          </cell>
          <cell r="AB644">
            <v>73790</v>
          </cell>
          <cell r="AC644" t="str">
            <v>PE</v>
          </cell>
          <cell r="AD644" t="str">
            <v>Petrolina</v>
          </cell>
          <cell r="AE644" t="str">
            <v>PO REF. SOLICITAÇÃO VIAGEM - PLANO 2694 - Vigência: 16/12/2025 - 18/12/2025 Baseado em Pedidos de compra 12865.</v>
          </cell>
          <cell r="AF644">
            <v>862.5</v>
          </cell>
        </row>
        <row r="645">
          <cell r="X645" t="str">
            <v>ADRIANA ALVES DE LIMA</v>
          </cell>
          <cell r="Y645" t="str">
            <v>Itaú Unibanco  S.A.</v>
          </cell>
          <cell r="Z645">
            <v>341</v>
          </cell>
          <cell r="AA645">
            <v>7944</v>
          </cell>
          <cell r="AB645">
            <v>31137</v>
          </cell>
          <cell r="AC645" t="str">
            <v>AP</v>
          </cell>
          <cell r="AD645" t="str">
            <v>Macapá</v>
          </cell>
          <cell r="AE645" t="str">
            <v>PO REF. SOLICITAÇÃO VIAGEM - PLANO 2720 - Vigência: 16/12/2025 - 18/12/2025 Baseado em Pedidos de compra 12873.</v>
          </cell>
          <cell r="AF645">
            <v>862.5</v>
          </cell>
        </row>
        <row r="646">
          <cell r="W646" t="str">
            <v>25.341.150/0001-90</v>
          </cell>
          <cell r="X646" t="str">
            <v>SV INCORPORADORA CONSTRUTORA E SERVICOS LTDA</v>
          </cell>
          <cell r="Y646" t="str">
            <v>Banco Intermedium S.A.</v>
          </cell>
          <cell r="Z646">
            <v>77</v>
          </cell>
          <cell r="AA646">
            <v>1</v>
          </cell>
          <cell r="AB646">
            <v>32296967</v>
          </cell>
          <cell r="AC646" t="str">
            <v>RS</v>
          </cell>
          <cell r="AD646" t="str">
            <v>Taquari</v>
          </cell>
          <cell r="AE646" t="str">
            <v>PO REF. NFSE 1820 - SV INCORPORADORA Baseado em Pedidos de compra 12897.</v>
          </cell>
          <cell r="AF646">
            <v>15518.87</v>
          </cell>
        </row>
        <row r="647">
          <cell r="W647" t="str">
            <v>25.341.150/0001-90</v>
          </cell>
          <cell r="X647" t="str">
            <v>SV INCORPORADORA CONSTRUTORA E SERVICOS LTDA</v>
          </cell>
          <cell r="Y647" t="str">
            <v>Banco Intermedium S.A.</v>
          </cell>
          <cell r="Z647">
            <v>77</v>
          </cell>
          <cell r="AA647">
            <v>1</v>
          </cell>
          <cell r="AB647">
            <v>32296967</v>
          </cell>
          <cell r="AC647" t="str">
            <v>RS</v>
          </cell>
          <cell r="AD647" t="str">
            <v>Porto Alegre</v>
          </cell>
          <cell r="AE647" t="str">
            <v>PO REF. A NFSE 1822 -  PRESTAÇÃO DE SERV. DE VIGIA Baseado em Pedidos de compra 12909.</v>
          </cell>
          <cell r="AF647">
            <v>15518.87</v>
          </cell>
        </row>
        <row r="648">
          <cell r="W648" t="str">
            <v>21.834.034/0001-51</v>
          </cell>
          <cell r="X648" t="str">
            <v>ROBSON DOS SANTOS SILVA 98234765191</v>
          </cell>
          <cell r="Y648" t="str">
            <v>Banco do Brasil S.A.</v>
          </cell>
          <cell r="Z648">
            <v>1</v>
          </cell>
          <cell r="AA648">
            <v>78</v>
          </cell>
          <cell r="AB648">
            <v>42842</v>
          </cell>
          <cell r="AC648" t="str">
            <v>MS</v>
          </cell>
          <cell r="AD648" t="str">
            <v>Ponta Porã</v>
          </cell>
          <cell r="AE648" t="str">
            <v>PO REF. A NFSE 51 Baseado em Pedidos de compra 12920.</v>
          </cell>
          <cell r="AF648">
            <v>3000</v>
          </cell>
        </row>
        <row r="649">
          <cell r="W649" t="str">
            <v>40.432.544/0001-47</v>
          </cell>
          <cell r="X649" t="str">
            <v>CLARO S.A.</v>
          </cell>
          <cell r="AC649" t="str">
            <v>SP</v>
          </cell>
          <cell r="AD649" t="str">
            <v>São Paulo</v>
          </cell>
          <cell r="AE649" t="str">
            <v>Pedido de Compra Integrado NIMBI Baseado em Pedidos de compra 11423. PO REF. FATURA 182029751007 - CLARO S/A</v>
          </cell>
          <cell r="AF649">
            <v>41.04</v>
          </cell>
        </row>
        <row r="650">
          <cell r="W650" t="str">
            <v>31.500.641/0001-39</v>
          </cell>
          <cell r="X650" t="str">
            <v>UNIFRAN EPIS E UNIFORMES LTDA</v>
          </cell>
          <cell r="Y650" t="str">
            <v>BANCO COOPERATIVO SICREDI S.A.</v>
          </cell>
          <cell r="Z650">
            <v>748</v>
          </cell>
          <cell r="AA650">
            <v>710</v>
          </cell>
          <cell r="AB650">
            <v>59916</v>
          </cell>
          <cell r="AC650" t="str">
            <v>SP</v>
          </cell>
          <cell r="AD650" t="str">
            <v>São José dos Campos</v>
          </cell>
          <cell r="AE650" t="str">
            <v>Pedido de Compra Integrado NIMBI- NF 19024- UNIFRAN Baseado em Pedidos de compra 12176.</v>
          </cell>
          <cell r="AF650">
            <v>476</v>
          </cell>
        </row>
        <row r="651">
          <cell r="W651" t="str">
            <v>02.435.993/0001-50</v>
          </cell>
          <cell r="X651" t="str">
            <v>PHD SISTEMAS DE ENERGIA INDUSTRIA, COMERCIO, IMPORTACAO E EXPORTACAO LTDA</v>
          </cell>
          <cell r="Y651" t="str">
            <v>Banco do Brasil S.A.</v>
          </cell>
          <cell r="Z651">
            <v>1</v>
          </cell>
          <cell r="AA651">
            <v>322</v>
          </cell>
          <cell r="AB651">
            <v>105250</v>
          </cell>
          <cell r="AC651" t="str">
            <v>SP</v>
          </cell>
          <cell r="AD651" t="str">
            <v>São Caetano do Sul</v>
          </cell>
          <cell r="AE651" t="str">
            <v>Pedido de Compra Integrado NIMBI Baseado em Pedidos de compra 11852.- NFSE 28140- PHD</v>
          </cell>
          <cell r="AF651">
            <v>2050</v>
          </cell>
        </row>
        <row r="652">
          <cell r="W652" t="str">
            <v>04.009.920/0001-21</v>
          </cell>
          <cell r="X652" t="str">
            <v>ROTA RL TUR LTDA</v>
          </cell>
          <cell r="Y652" t="str">
            <v>Cora SCD S.A.</v>
          </cell>
          <cell r="Z652">
            <v>403</v>
          </cell>
          <cell r="AA652">
            <v>1</v>
          </cell>
          <cell r="AB652">
            <v>1171109</v>
          </cell>
          <cell r="AC652" t="str">
            <v>PA</v>
          </cell>
          <cell r="AD652" t="str">
            <v>Parauapebas</v>
          </cell>
          <cell r="AE652" t="str">
            <v>PO REF A TRANSPORTE FRETADO- NFSE 333- ROTA RL Baseado em Pedidos de compra 13022.</v>
          </cell>
          <cell r="AF652">
            <v>7115</v>
          </cell>
        </row>
        <row r="653">
          <cell r="W653" t="str">
            <v>04.009.920/0001-21</v>
          </cell>
          <cell r="X653" t="str">
            <v>ROTA RL TUR LTDA</v>
          </cell>
          <cell r="Y653" t="str">
            <v>Cora SCD S.A.</v>
          </cell>
          <cell r="Z653">
            <v>403</v>
          </cell>
          <cell r="AA653">
            <v>1</v>
          </cell>
          <cell r="AB653">
            <v>1171109</v>
          </cell>
          <cell r="AC653" t="str">
            <v>PA</v>
          </cell>
          <cell r="AD653" t="str">
            <v>Parauapebas</v>
          </cell>
          <cell r="AE653" t="str">
            <v>PO REF A TRANSPORTE FRETADO- NFSE 334- ROTA LIVRE Baseado em Pedidos de compra 13024.</v>
          </cell>
          <cell r="AF653">
            <v>1795.74</v>
          </cell>
        </row>
        <row r="654">
          <cell r="W654" t="str">
            <v>00.394.429/0106-88</v>
          </cell>
          <cell r="X654" t="str">
            <v>COMANDO DA AERONAUTICA</v>
          </cell>
          <cell r="Y654" t="str">
            <v>Banco Bradesco S.A.</v>
          </cell>
          <cell r="Z654">
            <v>237</v>
          </cell>
          <cell r="AA654">
            <v>3060</v>
          </cell>
          <cell r="AB654">
            <v>486329</v>
          </cell>
          <cell r="AC654" t="str">
            <v>SP</v>
          </cell>
          <cell r="AD654" t="str">
            <v>São Paulo</v>
          </cell>
          <cell r="AE654" t="str">
            <v>PO REF A GRU INSPECAO SAUDE GUSTAVO SILVEIRA- 03764119616- HFASP Baseado em Pedidos de compra 13025.</v>
          </cell>
          <cell r="AF654">
            <v>350</v>
          </cell>
        </row>
        <row r="655">
          <cell r="W655" t="str">
            <v>00.394.429/0106-88</v>
          </cell>
          <cell r="X655" t="str">
            <v>COMANDO DA AERONAUTICA</v>
          </cell>
          <cell r="Y655" t="str">
            <v>Banco Bradesco S.A.</v>
          </cell>
          <cell r="Z655">
            <v>237</v>
          </cell>
          <cell r="AA655">
            <v>3060</v>
          </cell>
          <cell r="AB655">
            <v>486329</v>
          </cell>
          <cell r="AC655" t="str">
            <v>SP</v>
          </cell>
          <cell r="AD655" t="str">
            <v>São Paulo</v>
          </cell>
          <cell r="AE655" t="str">
            <v>PO REF A GRU INSPECAO SAUDE MOISES T. DA C. CARDOSO- 69362114291- HFASP Baseado em Pedidos de compra 13027.</v>
          </cell>
          <cell r="AF655">
            <v>350</v>
          </cell>
        </row>
        <row r="656">
          <cell r="W656" t="str">
            <v>23.160.141/0001-77</v>
          </cell>
          <cell r="X656" t="str">
            <v>MARCEL LEONARDO NOGUEIRA LTDA</v>
          </cell>
          <cell r="Y656" t="str">
            <v>Banco do Brasil S.A.</v>
          </cell>
          <cell r="Z656">
            <v>1</v>
          </cell>
          <cell r="AA656">
            <v>204</v>
          </cell>
          <cell r="AB656">
            <v>70674</v>
          </cell>
          <cell r="AC656" t="str">
            <v>MG</v>
          </cell>
          <cell r="AD656" t="str">
            <v>Uberlândia</v>
          </cell>
          <cell r="AE656" t="str">
            <v>Pedido de Compra Integrado NIMBI Baseado em Pedidos de compra 8980.- NFSE 820</v>
          </cell>
          <cell r="AF656">
            <v>13920</v>
          </cell>
        </row>
        <row r="657">
          <cell r="W657" t="str">
            <v>10.757.593/0001-99</v>
          </cell>
          <cell r="X657" t="str">
            <v>THS TECNOLOGIA INFORMACAO E COMUNICACAO LTDA</v>
          </cell>
          <cell r="Y657" t="str">
            <v>Banco do Brasil S.A.</v>
          </cell>
          <cell r="Z657">
            <v>1</v>
          </cell>
          <cell r="AA657">
            <v>1235</v>
          </cell>
          <cell r="AB657">
            <v>75861</v>
          </cell>
          <cell r="AC657" t="str">
            <v>DF</v>
          </cell>
          <cell r="AD657" t="str">
            <v>Brasília</v>
          </cell>
          <cell r="AE657" t="str">
            <v>PO REF A SERVICO OUTSOURCING PARA ALMOXARIFADO VIRTUAL- NFSE 949- THS Baseado em Pedidos de compra 13029.</v>
          </cell>
          <cell r="AF657">
            <v>41998.67</v>
          </cell>
        </row>
        <row r="658">
          <cell r="W658" t="str">
            <v>00.394.429/0106-88</v>
          </cell>
          <cell r="X658" t="str">
            <v>COMANDO DA AERONAUTICA</v>
          </cell>
          <cell r="Y658" t="str">
            <v>Banco Bradesco S.A.</v>
          </cell>
          <cell r="Z658">
            <v>237</v>
          </cell>
          <cell r="AA658">
            <v>3060</v>
          </cell>
          <cell r="AB658">
            <v>486329</v>
          </cell>
          <cell r="AC658" t="str">
            <v>SP</v>
          </cell>
          <cell r="AD658" t="str">
            <v>São Paulo</v>
          </cell>
          <cell r="AE658" t="str">
            <v>PO REF A GRU INSPECAO SAUDE EDMAR EVERSON- 60677783949- HFASP Baseado em Pedidos de compra 13030.</v>
          </cell>
          <cell r="AF658">
            <v>350</v>
          </cell>
        </row>
        <row r="659">
          <cell r="W659" t="str">
            <v>00.394.429/0106-88</v>
          </cell>
          <cell r="X659" t="str">
            <v>COMANDO DA AERONAUTICA</v>
          </cell>
          <cell r="Y659" t="str">
            <v>Banco Bradesco S.A.</v>
          </cell>
          <cell r="Z659">
            <v>237</v>
          </cell>
          <cell r="AA659">
            <v>3060</v>
          </cell>
          <cell r="AB659">
            <v>486329</v>
          </cell>
          <cell r="AC659" t="str">
            <v>SP</v>
          </cell>
          <cell r="AD659" t="str">
            <v>São Paulo</v>
          </cell>
          <cell r="AE659" t="str">
            <v>PO REF A GRU INSPECAO SAUDE MARTA AGOSTINHO- 08503641836- HFASP Baseado em Pedidos de compra 13032.</v>
          </cell>
          <cell r="AF659">
            <v>350</v>
          </cell>
        </row>
        <row r="660">
          <cell r="X660" t="str">
            <v>ROBSON MACIEL DOS SANTOS</v>
          </cell>
          <cell r="Y660" t="str">
            <v>Banco Santander (Brasil) S. A.</v>
          </cell>
          <cell r="Z660">
            <v>33</v>
          </cell>
          <cell r="AA660">
            <v>628</v>
          </cell>
          <cell r="AB660">
            <v>1047600</v>
          </cell>
          <cell r="AC660" t="str">
            <v>SP</v>
          </cell>
          <cell r="AD660" t="str">
            <v>Guarulhos</v>
          </cell>
          <cell r="AE660" t="str">
            <v>PO REF A REEMBOLSO- EXTRATO 1527 E SV 141/DNGR/2025- ROBSON Baseado em Pedidos de compra 12996.</v>
          </cell>
          <cell r="AF660">
            <v>74.099999999999994</v>
          </cell>
        </row>
        <row r="661">
          <cell r="X661" t="str">
            <v>JOAO MARCIO TERRA SILVA</v>
          </cell>
          <cell r="Y661" t="str">
            <v>Banco Santander (Brasil) S. A.</v>
          </cell>
          <cell r="Z661">
            <v>33</v>
          </cell>
          <cell r="AA661">
            <v>3521</v>
          </cell>
          <cell r="AB661">
            <v>1086488</v>
          </cell>
          <cell r="AC661" t="str">
            <v>MG</v>
          </cell>
          <cell r="AD661" t="str">
            <v>Uberlândia</v>
          </cell>
          <cell r="AE661" t="str">
            <v>PO REF A SOLICITACAO VIAGEM- EXTRATO 2759 E SV 048/DNUL/2025- JOAO MARCIO Baseado em Pedidos de compra 13104.</v>
          </cell>
          <cell r="AF661">
            <v>197</v>
          </cell>
        </row>
        <row r="662">
          <cell r="W662" t="str">
            <v>25.341.150/0001-90</v>
          </cell>
          <cell r="X662" t="str">
            <v>SV INCORPORADORA CONSTRUTORA E SERVICOS LTDA</v>
          </cell>
          <cell r="Y662" t="str">
            <v>Banco Intermedium S.A.</v>
          </cell>
          <cell r="Z662">
            <v>77</v>
          </cell>
          <cell r="AA662">
            <v>1</v>
          </cell>
          <cell r="AB662">
            <v>32296967</v>
          </cell>
          <cell r="AC662" t="str">
            <v>RS</v>
          </cell>
          <cell r="AD662" t="str">
            <v>Taquara</v>
          </cell>
          <cell r="AE662" t="str">
            <v>PO REF. NFSE 1821 - SV INCORPORADORA Baseado em Pedidos de compra 12900.</v>
          </cell>
          <cell r="AF662">
            <v>15594.36</v>
          </cell>
        </row>
        <row r="663">
          <cell r="W663" t="str">
            <v>17.303.236/0001-08</v>
          </cell>
          <cell r="X663" t="str">
            <v>MANACAPURU LIMPEZA E CONSERVACAO LTDA</v>
          </cell>
          <cell r="Y663" t="str">
            <v>Banco do Brasil S.A.</v>
          </cell>
          <cell r="Z663">
            <v>1</v>
          </cell>
          <cell r="AA663">
            <v>5927</v>
          </cell>
          <cell r="AB663">
            <v>6516</v>
          </cell>
          <cell r="AC663" t="str">
            <v>MT</v>
          </cell>
          <cell r="AD663" t="str">
            <v>Alta Floresta</v>
          </cell>
          <cell r="AE663" t="str">
            <v>PO REF A SERVICO LIMPEZA- NFSE 182- MANACAPURU Baseado em Pedidos de compra 13114.</v>
          </cell>
          <cell r="AF663">
            <v>5615.09</v>
          </cell>
        </row>
        <row r="664">
          <cell r="W664" t="str">
            <v>60.746.948/0538-28</v>
          </cell>
          <cell r="X664" t="str">
            <v>BANCO BRADESCO S.A.</v>
          </cell>
          <cell r="AC664" t="str">
            <v>RJ</v>
          </cell>
          <cell r="AD664" t="str">
            <v>Rio de Janeiro</v>
          </cell>
          <cell r="AE664" t="str">
            <v>PO REF. TARIFAS BANCÁRIAS - 10/12 A 12/12. Baseado em Pedidos de compra 13247.</v>
          </cell>
          <cell r="AF664">
            <v>421.52</v>
          </cell>
        </row>
        <row r="665">
          <cell r="W665" t="str">
            <v>00.000.000/4906-95</v>
          </cell>
          <cell r="X665" t="str">
            <v>BANCO DO BRASIL SA</v>
          </cell>
          <cell r="AC665" t="str">
            <v>RJ</v>
          </cell>
          <cell r="AD665" t="str">
            <v>Rio de Janeiro</v>
          </cell>
          <cell r="AE665" t="str">
            <v>PO REF. TARIFAS, TRANSFERÊNCIAS E APLICAÇÕES Baseado em Pedidos de compra 13250.</v>
          </cell>
          <cell r="AF665">
            <v>976.8</v>
          </cell>
        </row>
        <row r="666">
          <cell r="W666" t="str">
            <v>00.000.000/4906-95</v>
          </cell>
          <cell r="X666" t="str">
            <v>BANCO DO BRASIL SA</v>
          </cell>
          <cell r="AC666" t="str">
            <v>RJ</v>
          </cell>
          <cell r="AD666" t="str">
            <v>Rio de Janeiro</v>
          </cell>
          <cell r="AE666" t="str">
            <v>PO REF. TARIFAS, TRANSFERÊNCIAS E APLICAÇÕES Baseado em Pedidos de compra 13250.</v>
          </cell>
          <cell r="AF666">
            <v>26000000</v>
          </cell>
        </row>
        <row r="667">
          <cell r="W667" t="str">
            <v>00.000.000/4906-95</v>
          </cell>
          <cell r="X667" t="str">
            <v>BANCO DO BRASIL SA</v>
          </cell>
          <cell r="AC667" t="str">
            <v>RJ</v>
          </cell>
          <cell r="AD667" t="str">
            <v>Rio de Janeiro</v>
          </cell>
          <cell r="AE667" t="str">
            <v>PO REF. TARIFAS, TRANSFERÊNCIAS E APLICAÇÕES Baseado em Pedidos de compra 13250.</v>
          </cell>
          <cell r="AF667">
            <v>4889147.03</v>
          </cell>
        </row>
        <row r="668">
          <cell r="W668" t="str">
            <v>42.866.627/0001-70</v>
          </cell>
          <cell r="X668" t="str">
            <v>SERVCON BEST PORTARIA LIMPEZA E CONSERVACAO LTDA</v>
          </cell>
          <cell r="Y668" t="str">
            <v>Banco Santander (Brasil) S. A.</v>
          </cell>
          <cell r="Z668">
            <v>33</v>
          </cell>
          <cell r="AA668">
            <v>140</v>
          </cell>
          <cell r="AB668">
            <v>13012991</v>
          </cell>
          <cell r="AC668" t="str">
            <v>SP</v>
          </cell>
          <cell r="AD668" t="str">
            <v>Guarulhos</v>
          </cell>
          <cell r="AE668" t="str">
            <v>PO REF A SERVICO DE LIMPEZA- NFSE 393- SERVCON Baseado em Pedidos de compra 9223.</v>
          </cell>
          <cell r="AF668">
            <v>46905.85</v>
          </cell>
        </row>
        <row r="669">
          <cell r="W669" t="str">
            <v>00.499.359/0001-55</v>
          </cell>
          <cell r="X669" t="str">
            <v>ELETROTECNICA EL-SHADAY COMERCIO E SERVICO LTDA</v>
          </cell>
          <cell r="Y669" t="str">
            <v>Banco Bradesco S.A.</v>
          </cell>
          <cell r="Z669">
            <v>237</v>
          </cell>
          <cell r="AA669">
            <v>3135</v>
          </cell>
          <cell r="AB669">
            <v>26631</v>
          </cell>
          <cell r="AC669" t="str">
            <v>PR</v>
          </cell>
          <cell r="AD669" t="str">
            <v>São José dos Pinhais</v>
          </cell>
          <cell r="AE669" t="str">
            <v>PO REF. NFSE 1453 - ELETROTECNICA Baseado em Pedidos de compra 11341.</v>
          </cell>
          <cell r="AF669">
            <v>12249.43</v>
          </cell>
        </row>
        <row r="670">
          <cell r="W670" t="str">
            <v>27.339.371/0001-59</v>
          </cell>
          <cell r="X670" t="str">
            <v>METTA DISTRIBUIDORA E COMERCIO LTDA</v>
          </cell>
          <cell r="Y670" t="str">
            <v>Banco Bradesco S.A.</v>
          </cell>
          <cell r="Z670">
            <v>237</v>
          </cell>
          <cell r="AA670">
            <v>244</v>
          </cell>
          <cell r="AB670">
            <v>236796</v>
          </cell>
          <cell r="AC670" t="str">
            <v>GO</v>
          </cell>
          <cell r="AD670" t="str">
            <v>Goiânia</v>
          </cell>
          <cell r="AE670" t="str">
            <v xml:space="preserve">PO REF. A NFE 1733 Baseado em Pedidos de compra 12465. - </v>
          </cell>
          <cell r="AF670">
            <v>8000</v>
          </cell>
        </row>
        <row r="671">
          <cell r="W671" t="str">
            <v>02.837.984/0001-95</v>
          </cell>
          <cell r="X671" t="str">
            <v>MILAX COMERCIO DE MOVEIS LTDA</v>
          </cell>
          <cell r="Y671" t="str">
            <v>Itaú Unibanco  S.A.</v>
          </cell>
          <cell r="Z671">
            <v>341</v>
          </cell>
          <cell r="AA671">
            <v>7163</v>
          </cell>
          <cell r="AB671">
            <v>15702</v>
          </cell>
          <cell r="AC671" t="str">
            <v>AM</v>
          </cell>
          <cell r="AD671" t="str">
            <v>Manaus</v>
          </cell>
          <cell r="AE671" t="str">
            <v>PO REF. NFE 161 Baseado em Pedidos de compra 12467.</v>
          </cell>
          <cell r="AF671">
            <v>26850</v>
          </cell>
        </row>
        <row r="672">
          <cell r="W672" t="str">
            <v>02.837.984/0001-95</v>
          </cell>
          <cell r="X672" t="str">
            <v>MILAX COMERCIO DE MOVEIS LTDA</v>
          </cell>
          <cell r="Y672" t="str">
            <v>Itaú Unibanco  S.A.</v>
          </cell>
          <cell r="Z672">
            <v>341</v>
          </cell>
          <cell r="AA672">
            <v>7163</v>
          </cell>
          <cell r="AB672">
            <v>15702</v>
          </cell>
          <cell r="AC672" t="str">
            <v>AM</v>
          </cell>
          <cell r="AD672" t="str">
            <v>Manaus</v>
          </cell>
          <cell r="AE672" t="str">
            <v>PO REF. A NFE 162 Baseado em Pedidos de compra 12471.</v>
          </cell>
          <cell r="AF672">
            <v>6650</v>
          </cell>
        </row>
        <row r="673">
          <cell r="W673" t="str">
            <v>27.339.371/0001-59</v>
          </cell>
          <cell r="X673" t="str">
            <v>METTA DISTRIBUIDORA E COMERCIO LTDA</v>
          </cell>
          <cell r="Y673" t="str">
            <v>Banco Bradesco S.A.</v>
          </cell>
          <cell r="Z673">
            <v>237</v>
          </cell>
          <cell r="AA673">
            <v>244</v>
          </cell>
          <cell r="AB673">
            <v>236796</v>
          </cell>
          <cell r="AC673" t="str">
            <v>GO</v>
          </cell>
          <cell r="AD673" t="str">
            <v>Goiânia</v>
          </cell>
          <cell r="AE673" t="str">
            <v>PO REF. NFE 1745 - AQUISIÇÃO DE APARELHO AR CONDICIONADO Baseado em Pedidos de compra 12476.</v>
          </cell>
          <cell r="AF673">
            <v>4300</v>
          </cell>
        </row>
        <row r="674">
          <cell r="W674" t="str">
            <v>27.339.371/0001-59</v>
          </cell>
          <cell r="X674" t="str">
            <v>METTA DISTRIBUIDORA E COMERCIO LTDA</v>
          </cell>
          <cell r="Y674" t="str">
            <v>Banco Bradesco S.A.</v>
          </cell>
          <cell r="Z674">
            <v>237</v>
          </cell>
          <cell r="AA674">
            <v>244</v>
          </cell>
          <cell r="AB674">
            <v>236796</v>
          </cell>
          <cell r="AC674" t="str">
            <v>GO</v>
          </cell>
          <cell r="AD674" t="str">
            <v>Goiânia</v>
          </cell>
          <cell r="AE674" t="str">
            <v>PO REF. A NFE 1746 - AQUISIÇÃO DE APARELHO DE AR CONDICIONADO Baseado em Pedidos de compra 12478.</v>
          </cell>
          <cell r="AF674">
            <v>2150</v>
          </cell>
        </row>
        <row r="675">
          <cell r="X675" t="str">
            <v>SERGIO MURILO ROCHA</v>
          </cell>
          <cell r="Y675" t="str">
            <v>Itaú Unibanco  S.A.</v>
          </cell>
          <cell r="Z675">
            <v>341</v>
          </cell>
          <cell r="AA675">
            <v>267</v>
          </cell>
          <cell r="AB675">
            <v>56735</v>
          </cell>
          <cell r="AC675" t="str">
            <v>MG</v>
          </cell>
          <cell r="AD675" t="str">
            <v>Montes Claros</v>
          </cell>
          <cell r="AE675" t="str">
            <v>PO REF. PLANO DE DESPESA 2718 Baseado em Pedidos de compra 12573.</v>
          </cell>
          <cell r="AF675">
            <v>517.5</v>
          </cell>
        </row>
        <row r="676">
          <cell r="X676" t="str">
            <v>CARLOS RODRIGO MATIASSI</v>
          </cell>
          <cell r="Y676" t="str">
            <v>Itaú Unibanco  S.A.</v>
          </cell>
          <cell r="Z676">
            <v>341</v>
          </cell>
          <cell r="AA676">
            <v>7776</v>
          </cell>
          <cell r="AB676">
            <v>3706</v>
          </cell>
          <cell r="AC676" t="str">
            <v>MG</v>
          </cell>
          <cell r="AD676" t="str">
            <v>Montes Claros</v>
          </cell>
          <cell r="AE676" t="str">
            <v>PO REF. PLANO DE DESPESA 2721 Baseado em Pedidos de compra 12574.</v>
          </cell>
          <cell r="AF676">
            <v>517.5</v>
          </cell>
        </row>
        <row r="677">
          <cell r="W677" t="str">
            <v>27.339.371/0001-59</v>
          </cell>
          <cell r="X677" t="str">
            <v>METTA DISTRIBUIDORA E COMERCIO LTDA</v>
          </cell>
          <cell r="Y677" t="str">
            <v>Banco Bradesco S.A.</v>
          </cell>
          <cell r="Z677">
            <v>237</v>
          </cell>
          <cell r="AA677">
            <v>244</v>
          </cell>
          <cell r="AB677">
            <v>236796</v>
          </cell>
          <cell r="AC677" t="str">
            <v>GO</v>
          </cell>
          <cell r="AD677" t="str">
            <v>Goiânia</v>
          </cell>
          <cell r="AE677" t="str">
            <v>PO REF. A NFE 1734 Baseado em Pedidos de compra 12575.</v>
          </cell>
          <cell r="AF677">
            <v>25240</v>
          </cell>
        </row>
        <row r="678">
          <cell r="W678" t="str">
            <v>27.339.371/0001-59</v>
          </cell>
          <cell r="X678" t="str">
            <v>METTA DISTRIBUIDORA E COMERCIO LTDA</v>
          </cell>
          <cell r="Y678" t="str">
            <v>Banco Bradesco S.A.</v>
          </cell>
          <cell r="Z678">
            <v>237</v>
          </cell>
          <cell r="AA678">
            <v>244</v>
          </cell>
          <cell r="AB678">
            <v>236796</v>
          </cell>
          <cell r="AC678" t="str">
            <v>GO</v>
          </cell>
          <cell r="AD678" t="str">
            <v>Goiânia</v>
          </cell>
          <cell r="AE678" t="str">
            <v>PO REF. A NFE 1735 Baseado em Pedidos de compra 12576.</v>
          </cell>
          <cell r="AF678">
            <v>2150</v>
          </cell>
        </row>
        <row r="679">
          <cell r="W679" t="str">
            <v>27.339.371/0001-59</v>
          </cell>
          <cell r="X679" t="str">
            <v>METTA DISTRIBUIDORA E COMERCIO LTDA</v>
          </cell>
          <cell r="Y679" t="str">
            <v>Banco Bradesco S.A.</v>
          </cell>
          <cell r="Z679">
            <v>237</v>
          </cell>
          <cell r="AA679">
            <v>244</v>
          </cell>
          <cell r="AB679">
            <v>236796</v>
          </cell>
          <cell r="AC679" t="str">
            <v>GO</v>
          </cell>
          <cell r="AD679" t="str">
            <v>Goiânia</v>
          </cell>
          <cell r="AE679" t="str">
            <v>PO REF. A NFE 1736 - AQUISIÇÃO DE AR CONDICIONADO Baseado em Pedidos de compra 12577.</v>
          </cell>
          <cell r="AF679">
            <v>12620</v>
          </cell>
        </row>
        <row r="680">
          <cell r="W680" t="str">
            <v>21.306.287/0001-52</v>
          </cell>
          <cell r="X680" t="str">
            <v>TECNO2000 INDUSTRIA E COMERCIO LTDA</v>
          </cell>
          <cell r="Y680" t="str">
            <v>Banco do Brasil S.A.</v>
          </cell>
          <cell r="Z680">
            <v>1</v>
          </cell>
          <cell r="AA680">
            <v>5117</v>
          </cell>
          <cell r="AB680">
            <v>5184</v>
          </cell>
          <cell r="AC680" t="str">
            <v>MG</v>
          </cell>
          <cell r="AD680" t="str">
            <v>Formiga</v>
          </cell>
          <cell r="AE680" t="str">
            <v>PO REF. A NFE 50283 - Aquisição de mobiliário Baseado em Pedidos de compra 12578.</v>
          </cell>
          <cell r="AF680">
            <v>4445.53</v>
          </cell>
        </row>
        <row r="681">
          <cell r="W681" t="str">
            <v>14.811.693/0001-07</v>
          </cell>
          <cell r="X681" t="str">
            <v>MSA COMERCIO DE EQUIPAMENTOS DE SEGURANCA LTDA</v>
          </cell>
          <cell r="Y681" t="str">
            <v>BANCOOB</v>
          </cell>
          <cell r="Z681">
            <v>756</v>
          </cell>
          <cell r="AA681">
            <v>4030</v>
          </cell>
          <cell r="AB681">
            <v>62546</v>
          </cell>
          <cell r="AC681" t="str">
            <v>MG</v>
          </cell>
          <cell r="AD681" t="str">
            <v>Teófilo Otoni</v>
          </cell>
          <cell r="AE681" t="str">
            <v>Pedido de Compra Integrado NIMBI Baseado em Pedidos de compra 11624. - NFSE 44669</v>
          </cell>
          <cell r="AF681">
            <v>2025.26</v>
          </cell>
        </row>
        <row r="682">
          <cell r="W682" t="str">
            <v>07.875.146/0001-20</v>
          </cell>
          <cell r="X682" t="str">
            <v>SERRA MOBILE INDUSTRIA E COMERCIO LTDA</v>
          </cell>
          <cell r="Y682" t="str">
            <v>Banco do Brasil S.A.</v>
          </cell>
          <cell r="Z682">
            <v>1</v>
          </cell>
          <cell r="AA682">
            <v>2871</v>
          </cell>
          <cell r="AB682">
            <v>42146</v>
          </cell>
          <cell r="AC682" t="str">
            <v>RS</v>
          </cell>
          <cell r="AD682" t="str">
            <v>Caxias do Sul</v>
          </cell>
          <cell r="AE682" t="str">
            <v>PO REF. NFE 27174  - aquisição de mobiliário Baseado em Pedidos de compra 12594.</v>
          </cell>
          <cell r="AF682">
            <v>10355</v>
          </cell>
        </row>
        <row r="683">
          <cell r="X683" t="str">
            <v>EDUARDO AUGUSTO TOMAZINHO</v>
          </cell>
          <cell r="Y683" t="str">
            <v>Banco do Brasil S.A.</v>
          </cell>
          <cell r="Z683">
            <v>1</v>
          </cell>
          <cell r="AA683">
            <v>5</v>
          </cell>
          <cell r="AB683" t="str">
            <v>13614-x</v>
          </cell>
          <cell r="AC683" t="str">
            <v>RJ</v>
          </cell>
          <cell r="AD683" t="str">
            <v>Campos dos Goytacazes</v>
          </cell>
          <cell r="AE683" t="str">
            <v>PO REF. AO PLANO 2728 - SV 013/DNCP/2025 Baseado em Pedidos de compra 12603.</v>
          </cell>
          <cell r="AF683">
            <v>517.5</v>
          </cell>
        </row>
        <row r="684">
          <cell r="W684" t="str">
            <v>07.875.146/0001-20</v>
          </cell>
          <cell r="X684" t="str">
            <v>SERRA MOBILE INDUSTRIA E COMERCIO LTDA</v>
          </cell>
          <cell r="Y684" t="str">
            <v>Banco do Brasil S.A.</v>
          </cell>
          <cell r="Z684">
            <v>1</v>
          </cell>
          <cell r="AA684">
            <v>2871</v>
          </cell>
          <cell r="AB684">
            <v>42146</v>
          </cell>
          <cell r="AC684" t="str">
            <v>RS</v>
          </cell>
          <cell r="AD684" t="str">
            <v>Caxias do Sul</v>
          </cell>
          <cell r="AE684" t="str">
            <v>PO REF. A NFE 27176 - Aquisição de mobiliário Baseado em Pedidos de compra 12605.</v>
          </cell>
          <cell r="AF684">
            <v>10764</v>
          </cell>
        </row>
        <row r="685">
          <cell r="W685" t="str">
            <v>03.215.760/0001-04</v>
          </cell>
          <cell r="X685" t="str">
            <v>ELETRO MAGNETICA LTDA</v>
          </cell>
          <cell r="AC685" t="str">
            <v>MS</v>
          </cell>
          <cell r="AD685" t="str">
            <v>Ponta Porã</v>
          </cell>
          <cell r="AE685" t="str">
            <v>PO REF DANFE 27050 - ELETRO MAGNETICA LTDA (FUNDO FIXO 27050 - VANDERLEI NUNES) Baseado em Pedidos de compra 12770.</v>
          </cell>
          <cell r="AF685">
            <v>169.4</v>
          </cell>
        </row>
        <row r="686">
          <cell r="X686" t="str">
            <v>VANDERLEI NUNES SANCHES</v>
          </cell>
          <cell r="Y686" t="str">
            <v>Banco Bradesco S.A.</v>
          </cell>
          <cell r="Z686">
            <v>237</v>
          </cell>
          <cell r="AA686">
            <v>3176</v>
          </cell>
          <cell r="AB686">
            <v>680132</v>
          </cell>
          <cell r="AC686" t="str">
            <v>MS</v>
          </cell>
          <cell r="AD686" t="str">
            <v>Ponta Porã</v>
          </cell>
          <cell r="AE686" t="str">
            <v>PO REF FUNDO FIXO 27050 - VANDERLEI NUNES Baseado em Pedidos de compra 12771.</v>
          </cell>
          <cell r="AF686">
            <v>150</v>
          </cell>
        </row>
        <row r="687">
          <cell r="W687" t="str">
            <v>37.381.902/0001-25</v>
          </cell>
          <cell r="X687" t="str">
            <v>REDE NACIONAL DE APRENDIZAGEM, PROMOCAO SOCIAL E INTEGRACAO</v>
          </cell>
          <cell r="Y687" t="str">
            <v>Banco do Brasil S.A.</v>
          </cell>
          <cell r="Z687">
            <v>1</v>
          </cell>
          <cell r="AA687">
            <v>5116</v>
          </cell>
          <cell r="AB687">
            <v>4222</v>
          </cell>
          <cell r="AC687" t="str">
            <v>DF</v>
          </cell>
          <cell r="AD687" t="str">
            <v>Brasília</v>
          </cell>
          <cell r="AE687" t="str">
            <v>PO REF NFSE 121903 - RENAPSI Baseado em Pedidos de compra 12774.</v>
          </cell>
          <cell r="AF687">
            <v>3531.64</v>
          </cell>
        </row>
        <row r="688">
          <cell r="W688" t="str">
            <v>40.432.544/0001-47</v>
          </cell>
          <cell r="X688" t="str">
            <v>CLARO S.A.</v>
          </cell>
          <cell r="AC688" t="str">
            <v>SP</v>
          </cell>
          <cell r="AD688" t="str">
            <v>São Paulo</v>
          </cell>
          <cell r="AE688" t="str">
            <v>Pedido de Compra Integrado NIMBI Baseado em Pedidos de compra 7102. - FAT 21110858 - CLARO</v>
          </cell>
          <cell r="AF688">
            <v>74.900000000000006</v>
          </cell>
        </row>
        <row r="689">
          <cell r="W689" t="str">
            <v>17.603.733/0001-13</v>
          </cell>
          <cell r="X689" t="str">
            <v>CREACOM INFORMATICA COMERCIO E SERVICOS LTDA</v>
          </cell>
          <cell r="Y689" t="str">
            <v>Itaú Unibanco  S.A.</v>
          </cell>
          <cell r="Z689">
            <v>341</v>
          </cell>
          <cell r="AA689">
            <v>8309</v>
          </cell>
          <cell r="AB689">
            <v>43572</v>
          </cell>
          <cell r="AC689" t="str">
            <v>RJ</v>
          </cell>
          <cell r="AD689" t="str">
            <v>Rio de Janeiro</v>
          </cell>
          <cell r="AE689" t="str">
            <v>Pedido de Compra Integrado NIMBI Baseado em Pedidos de compra 12046. - DANFE 16874 - CREACOM</v>
          </cell>
          <cell r="AF689">
            <v>2616.8000000000002</v>
          </cell>
        </row>
        <row r="690">
          <cell r="W690" t="str">
            <v>00.628.447/0001-00</v>
          </cell>
          <cell r="X690" t="str">
            <v>SAIPHER ATC LTDA</v>
          </cell>
          <cell r="Y690" t="str">
            <v>Itaú Unibanco  S.A.</v>
          </cell>
          <cell r="Z690">
            <v>341</v>
          </cell>
          <cell r="AA690">
            <v>3197</v>
          </cell>
          <cell r="AB690">
            <v>25530</v>
          </cell>
          <cell r="AC690" t="str">
            <v>SP</v>
          </cell>
          <cell r="AD690" t="str">
            <v>São José dos Campos</v>
          </cell>
          <cell r="AE690" t="str">
            <v>PO REF NFSE 1620 - SAIPHER ATC Baseado em Pedidos de compra 12779.</v>
          </cell>
          <cell r="AF690">
            <v>171519.91</v>
          </cell>
        </row>
        <row r="691">
          <cell r="W691" t="str">
            <v>23.282.599/0005-22</v>
          </cell>
          <cell r="X691" t="str">
            <v>DA FONTE DISTRIBUIDORA LTDA</v>
          </cell>
          <cell r="Y691" t="str">
            <v>Itaú Unibanco  S.A.</v>
          </cell>
          <cell r="Z691">
            <v>341</v>
          </cell>
          <cell r="AA691">
            <v>3294</v>
          </cell>
          <cell r="AB691">
            <v>99036</v>
          </cell>
          <cell r="AC691" t="str">
            <v>SE</v>
          </cell>
          <cell r="AD691" t="str">
            <v>Itaporanga d'Ajuda</v>
          </cell>
          <cell r="AE691" t="str">
            <v>PO REF SUBSTITUIÇAO DO PEDIDO NIMBI 2402614 DA PO ORIGINAL 8143 - DA FONTE DISTRIBUIDORA Baseado em Pedidos de compra 12789. - DANFE 4139 - DA FONTE DISTRIBUIDORA</v>
          </cell>
          <cell r="AF691">
            <v>91</v>
          </cell>
        </row>
        <row r="692">
          <cell r="W692" t="str">
            <v>23.282.599/0005-22</v>
          </cell>
          <cell r="X692" t="str">
            <v>DA FONTE DISTRIBUIDORA LTDA</v>
          </cell>
          <cell r="Y692" t="str">
            <v>Itaú Unibanco  S.A.</v>
          </cell>
          <cell r="Z692">
            <v>341</v>
          </cell>
          <cell r="AA692">
            <v>3294</v>
          </cell>
          <cell r="AB692">
            <v>99036</v>
          </cell>
          <cell r="AC692" t="str">
            <v>SE</v>
          </cell>
          <cell r="AD692" t="str">
            <v>Itaporanga d'Ajuda</v>
          </cell>
          <cell r="AE692" t="str">
            <v>PO REF SUBSTITUIÇAO DO PEDIDO NIMBI 2402614 DA PO ORIGINAL 8143 - DA FONTE DISTRIBUIDORA Baseado em Pedidos de compra 12789. - DANFE 4041 - DA FONTE DISTRIBUIDORA</v>
          </cell>
          <cell r="AF692">
            <v>182</v>
          </cell>
        </row>
        <row r="693">
          <cell r="W693" t="str">
            <v>40.432.544/0001-47</v>
          </cell>
          <cell r="X693" t="str">
            <v>CLARO S.A.</v>
          </cell>
          <cell r="AC693" t="str">
            <v>SP</v>
          </cell>
          <cell r="AD693" t="str">
            <v>São Paulo</v>
          </cell>
          <cell r="AE693" t="str">
            <v>PO REF FATURA 177144416012 - CLARO Baseado em Pedidos de compra 12790.- nfste 032812538</v>
          </cell>
          <cell r="AF693">
            <v>74.900000000000006</v>
          </cell>
        </row>
        <row r="694">
          <cell r="W694" t="str">
            <v>21.169.062/0001-00</v>
          </cell>
          <cell r="X694" t="str">
            <v>MEDI CONSULTORIA E GERENCIAMENTO EM SAUDE LTDA</v>
          </cell>
          <cell r="Y694" t="str">
            <v>Itaú Unibanco  S.A.</v>
          </cell>
          <cell r="Z694">
            <v>341</v>
          </cell>
          <cell r="AA694">
            <v>2798</v>
          </cell>
          <cell r="AB694">
            <v>10297</v>
          </cell>
          <cell r="AC694" t="str">
            <v>RJ</v>
          </cell>
          <cell r="AD694" t="str">
            <v>Rio de Janeiro</v>
          </cell>
          <cell r="AE694" t="str">
            <v>Pedido de Compra Integrado NIMBI Baseado em Pedidos de compra 5030. - NFSE 2827 - MEDI CONSULTORIA</v>
          </cell>
          <cell r="AF694">
            <v>4800</v>
          </cell>
        </row>
        <row r="695">
          <cell r="W695" t="str">
            <v>40.432.544/0001-47</v>
          </cell>
          <cell r="X695" t="str">
            <v>CLARO S.A.</v>
          </cell>
          <cell r="AC695" t="str">
            <v>SP</v>
          </cell>
          <cell r="AD695" t="str">
            <v>São Paulo</v>
          </cell>
          <cell r="AE695" t="str">
            <v>PO REF. FATURA 177144416011 - CLARO S/A Baseado em Pedidos de compra 12827.- nfste 032252348</v>
          </cell>
          <cell r="AF695">
            <v>74.900000000000006</v>
          </cell>
        </row>
        <row r="696">
          <cell r="X696" t="str">
            <v>PATRICIA MARIA LIMA NERI</v>
          </cell>
          <cell r="Y696" t="str">
            <v>Banco do Brasil S.A.</v>
          </cell>
          <cell r="Z696">
            <v>1</v>
          </cell>
          <cell r="AA696" t="str">
            <v>0023-X</v>
          </cell>
          <cell r="AB696">
            <v>4325</v>
          </cell>
          <cell r="AC696" t="str">
            <v>PI</v>
          </cell>
          <cell r="AD696" t="str">
            <v>Parnaíba</v>
          </cell>
          <cell r="AE696" t="str">
            <v>PO REF. AO PLANO DE DESPESA 2631 / SV 004/DNPB/2025 Baseado em Pedidos de compra 12845.</v>
          </cell>
          <cell r="AF696">
            <v>381.98</v>
          </cell>
        </row>
        <row r="697">
          <cell r="W697" t="str">
            <v>33.661.745/0001-50</v>
          </cell>
          <cell r="X697" t="str">
            <v>CENTRO DE INTEGRAÇÃO EMPRESA-ESCOLA DO ESTADO</v>
          </cell>
          <cell r="Y697" t="str">
            <v>Banco Bradesco S.A.</v>
          </cell>
          <cell r="Z697">
            <v>237</v>
          </cell>
          <cell r="AA697">
            <v>3391</v>
          </cell>
          <cell r="AB697">
            <v>95401</v>
          </cell>
          <cell r="AC697" t="str">
            <v>RJ</v>
          </cell>
          <cell r="AD697" t="str">
            <v>Rio de Janeiro</v>
          </cell>
          <cell r="AE697" t="str">
            <v>PO REF. RECIBO 78359 - CIEE Baseado em Pedidos de compra 12850.</v>
          </cell>
          <cell r="AF697">
            <v>1845.86</v>
          </cell>
        </row>
        <row r="698">
          <cell r="W698" t="str">
            <v>37.381.902/0001-25</v>
          </cell>
          <cell r="X698" t="str">
            <v>REDE NACIONAL DE APRENDIZAGEM, PROMOCAO SOCIAL E INTEGRACAO</v>
          </cell>
          <cell r="Y698" t="str">
            <v>Banco do Brasil S.A.</v>
          </cell>
          <cell r="Z698">
            <v>1</v>
          </cell>
          <cell r="AA698">
            <v>5116</v>
          </cell>
          <cell r="AB698">
            <v>4222</v>
          </cell>
          <cell r="AC698" t="str">
            <v>DF</v>
          </cell>
          <cell r="AD698" t="str">
            <v>Brasília</v>
          </cell>
          <cell r="AE698" t="str">
            <v>PO REF. A NFSE 114767 Baseado em Pedidos de compra 12879.</v>
          </cell>
          <cell r="AF698">
            <v>1876.02</v>
          </cell>
        </row>
        <row r="699">
          <cell r="W699" t="str">
            <v>24.758.474/0001-65</v>
          </cell>
          <cell r="X699" t="str">
            <v>H2F MANUTENCAO PREDIAL LTDA</v>
          </cell>
          <cell r="Y699" t="str">
            <v>Cora SCD S.A.</v>
          </cell>
          <cell r="Z699">
            <v>403</v>
          </cell>
          <cell r="AA699">
            <v>1</v>
          </cell>
          <cell r="AB699">
            <v>4543221</v>
          </cell>
          <cell r="AC699" t="str">
            <v>SP</v>
          </cell>
          <cell r="AD699" t="str">
            <v>Ribeirão Preto</v>
          </cell>
          <cell r="AE699" t="str">
            <v>Pedido de Compra Integrado NIMBI- NFSE 2- H2F Baseado em Pedidos de compra 12024.</v>
          </cell>
          <cell r="AF699">
            <v>1500</v>
          </cell>
        </row>
        <row r="700">
          <cell r="X700" t="str">
            <v>EVERSON LUIZ TISO</v>
          </cell>
          <cell r="Y700" t="str">
            <v>Banco do Brasil S.A.</v>
          </cell>
          <cell r="Z700">
            <v>1</v>
          </cell>
          <cell r="AA700">
            <v>38</v>
          </cell>
          <cell r="AB700">
            <v>209804</v>
          </cell>
          <cell r="AC700" t="str">
            <v>SC</v>
          </cell>
          <cell r="AD700" t="str">
            <v>Navegantes</v>
          </cell>
          <cell r="AE700" t="str">
            <v>PO REF A SOLICITACAO VIAGEM- EXTRATO 2744- EVERSON Baseado em Pedidos de compra 12906.</v>
          </cell>
          <cell r="AF700">
            <v>517.5</v>
          </cell>
        </row>
        <row r="701">
          <cell r="W701" t="str">
            <v>37.381.902/0001-25</v>
          </cell>
          <cell r="X701" t="str">
            <v>REDE NACIONAL DE APRENDIZAGEM, PROMOCAO SOCIAL E INTEGRACAO</v>
          </cell>
          <cell r="Y701" t="str">
            <v>Banco do Brasil S.A.</v>
          </cell>
          <cell r="Z701">
            <v>1</v>
          </cell>
          <cell r="AA701">
            <v>5116</v>
          </cell>
          <cell r="AB701">
            <v>4222</v>
          </cell>
          <cell r="AC701" t="str">
            <v>DF</v>
          </cell>
          <cell r="AD701" t="str">
            <v>Brasília</v>
          </cell>
          <cell r="AE701" t="str">
            <v>PO REF. A NFSE 121911 Baseado em Pedidos de compra 12977.</v>
          </cell>
          <cell r="AF701">
            <v>3590.15</v>
          </cell>
        </row>
        <row r="702">
          <cell r="W702" t="str">
            <v>32.853.748/0001-23</v>
          </cell>
          <cell r="X702" t="str">
            <v>LIDDERA GESTAO EMPRESARIAL LTDA</v>
          </cell>
          <cell r="Y702" t="str">
            <v>Banco Santander (Brasil) S. A.</v>
          </cell>
          <cell r="Z702">
            <v>33</v>
          </cell>
          <cell r="AA702">
            <v>4432</v>
          </cell>
          <cell r="AB702">
            <v>13004962</v>
          </cell>
          <cell r="AC702" t="str">
            <v>RJ</v>
          </cell>
          <cell r="AD702" t="str">
            <v>Rio das Ostras</v>
          </cell>
          <cell r="AE702" t="str">
            <v>PO REF. A NFSE 500- LIDDERA Baseado em Pedidos de compra 12898. - CARTA CONTRATO</v>
          </cell>
          <cell r="AF702">
            <v>10950</v>
          </cell>
        </row>
        <row r="703">
          <cell r="X703" t="str">
            <v>EDUARDO KOITI KIMURA</v>
          </cell>
          <cell r="Y703" t="str">
            <v>Banco Santander (Brasil) S. A.</v>
          </cell>
          <cell r="Z703">
            <v>33</v>
          </cell>
          <cell r="AA703">
            <v>4299</v>
          </cell>
          <cell r="AB703">
            <v>1003407</v>
          </cell>
          <cell r="AC703" t="str">
            <v>SP</v>
          </cell>
          <cell r="AD703" t="str">
            <v>Presidente Prudente</v>
          </cell>
          <cell r="AE703" t="str">
            <v>PO REF. REEMBOLSO SOLICITAÇÃO VIAGEM - PLANO 2644 - Vigência: 24/11/2025 - 28/11/2025 Baseado em Pedidos de compra 12980.</v>
          </cell>
          <cell r="AF703">
            <v>152.19999999999999</v>
          </cell>
        </row>
        <row r="704">
          <cell r="W704" t="str">
            <v>40.432.544/0001-47</v>
          </cell>
          <cell r="X704" t="str">
            <v>CLARO S.A.</v>
          </cell>
          <cell r="AC704" t="str">
            <v>SP</v>
          </cell>
          <cell r="AD704" t="str">
            <v>São Paulo</v>
          </cell>
          <cell r="AE704" t="str">
            <v>PO REF. A FATURA  177144416013 Baseado em Pedidos de compra 12988.- nfste 033384245</v>
          </cell>
          <cell r="AF704">
            <v>75.05</v>
          </cell>
        </row>
        <row r="705">
          <cell r="X705" t="str">
            <v>RAFAEL PINTO SCHUENCK</v>
          </cell>
          <cell r="Y705" t="str">
            <v>Banco do Brasil S.A.</v>
          </cell>
          <cell r="Z705">
            <v>1</v>
          </cell>
          <cell r="AA705">
            <v>915</v>
          </cell>
          <cell r="AB705">
            <v>20761</v>
          </cell>
          <cell r="AC705" t="str">
            <v>RJ</v>
          </cell>
          <cell r="AD705" t="str">
            <v>Rio de Janeiro</v>
          </cell>
          <cell r="AE705" t="str">
            <v>PO REF. REEMBOLSO VIAGEM - PLANO 1552 - Vigência: 02/11/2025 - 21/11/2025 Baseado em Pedidos de compra 12993.</v>
          </cell>
          <cell r="AF705">
            <v>441.69</v>
          </cell>
        </row>
        <row r="706">
          <cell r="X706" t="str">
            <v>CAMILA PIMENTEL DE OLIVEIRA</v>
          </cell>
          <cell r="Y706" t="str">
            <v>Itaú Unibanco  S.A.</v>
          </cell>
          <cell r="Z706">
            <v>341</v>
          </cell>
          <cell r="AA706">
            <v>6128</v>
          </cell>
          <cell r="AB706">
            <v>36344</v>
          </cell>
          <cell r="AC706" t="str">
            <v>RJ</v>
          </cell>
          <cell r="AD706" t="str">
            <v>Macaé</v>
          </cell>
          <cell r="AE706" t="str">
            <v>PO REF. REEMBOLSO VIAGEM - PLANO 2626 - Vigência: 23/11/2025 - 28/11/2025 Baseado em Pedidos de compra 12995.</v>
          </cell>
          <cell r="AF706">
            <v>669.77</v>
          </cell>
        </row>
        <row r="707">
          <cell r="X707" t="str">
            <v>JULIO CESAR DE SOUZA</v>
          </cell>
          <cell r="Y707" t="str">
            <v>Itaú Unibanco  S.A.</v>
          </cell>
          <cell r="Z707">
            <v>341</v>
          </cell>
          <cell r="AA707">
            <v>5926</v>
          </cell>
          <cell r="AB707">
            <v>20211</v>
          </cell>
          <cell r="AC707" t="str">
            <v>RJ</v>
          </cell>
          <cell r="AD707" t="str">
            <v>Macaé</v>
          </cell>
          <cell r="AE707" t="str">
            <v>PO REF. REEMBOLSO VIAGEM - PLANO 1595 - Vigência: 16/11/2025 - 28/11/2025 Baseado em Pedidos de compra 13001.</v>
          </cell>
          <cell r="AF707">
            <v>863.63</v>
          </cell>
        </row>
        <row r="708">
          <cell r="X708" t="str">
            <v>ANDERSON DE LIMA MENDES</v>
          </cell>
          <cell r="Y708" t="str">
            <v>Caixa Econômica Federal</v>
          </cell>
          <cell r="Z708">
            <v>104</v>
          </cell>
          <cell r="AA708">
            <v>184</v>
          </cell>
          <cell r="AB708">
            <v>4330</v>
          </cell>
          <cell r="AC708" t="str">
            <v>RJ</v>
          </cell>
          <cell r="AD708" t="str">
            <v>Macaé</v>
          </cell>
          <cell r="AE708" t="str">
            <v>PO REF A REEMBOLSO PASSAGEM- EXTRATO 2619 E SV 106/DNBME/2025- ANDERSON DE LIMA Baseado em Pedidos de compra 13005.</v>
          </cell>
          <cell r="AF708">
            <v>654.25</v>
          </cell>
        </row>
        <row r="709">
          <cell r="W709" t="str">
            <v>37.381.902/0001-25</v>
          </cell>
          <cell r="X709" t="str">
            <v>REDE NACIONAL DE APRENDIZAGEM, PROMOCAO SOCIAL E INTEGRACAO</v>
          </cell>
          <cell r="Y709" t="str">
            <v>Banco do Brasil S.A.</v>
          </cell>
          <cell r="Z709">
            <v>1</v>
          </cell>
          <cell r="AA709">
            <v>5116</v>
          </cell>
          <cell r="AB709">
            <v>4222</v>
          </cell>
          <cell r="AC709" t="str">
            <v>DF</v>
          </cell>
          <cell r="AD709" t="str">
            <v>Brasília</v>
          </cell>
          <cell r="AE709" t="str">
            <v>PO REF. NFSE 118356 - REDE NACIONAL Baseado em Pedidos de compra 13012.</v>
          </cell>
          <cell r="AF709">
            <v>2784.65</v>
          </cell>
        </row>
        <row r="710">
          <cell r="X710" t="str">
            <v>EMANUEL BARBOSA COSTA RIBEIRO</v>
          </cell>
          <cell r="Y710" t="str">
            <v>Caixa Econômica Federal</v>
          </cell>
          <cell r="Z710">
            <v>104</v>
          </cell>
          <cell r="AA710">
            <v>904</v>
          </cell>
          <cell r="AB710">
            <v>30565</v>
          </cell>
          <cell r="AC710" t="str">
            <v>RJ</v>
          </cell>
          <cell r="AD710" t="str">
            <v>Rio de Janeiro</v>
          </cell>
          <cell r="AE710" t="str">
            <v>PO REF REEMBOLSO VIAGEM PLANO DE DESPESA 2682 - EMANUEL BARBOSA Baseado em Pedidos de compra 13013.</v>
          </cell>
          <cell r="AF710">
            <v>686.42</v>
          </cell>
        </row>
        <row r="711">
          <cell r="X711" t="str">
            <v>LILIAM SAYURI HIRATA</v>
          </cell>
          <cell r="Y711" t="str">
            <v>Banco do Brasil S.A.</v>
          </cell>
          <cell r="Z711">
            <v>1</v>
          </cell>
          <cell r="AA711">
            <v>2989</v>
          </cell>
          <cell r="AB711">
            <v>108338</v>
          </cell>
          <cell r="AC711" t="str">
            <v>SP</v>
          </cell>
          <cell r="AD711" t="str">
            <v>Presidente Prudente</v>
          </cell>
          <cell r="AE711" t="str">
            <v>PO REF PAGTO DIARIA PLANO DE DESPESA 2743 - LILIAM SAYURI Baseado em Pedidos de compra 13018.</v>
          </cell>
          <cell r="AF711">
            <v>517.5</v>
          </cell>
        </row>
        <row r="712">
          <cell r="W712" t="str">
            <v>00.394.429/0019-30</v>
          </cell>
          <cell r="X712" t="str">
            <v>COMANDO DA AERONAUTICA</v>
          </cell>
          <cell r="AC712" t="str">
            <v>RJ</v>
          </cell>
          <cell r="AD712" t="str">
            <v>Rio de Janeiro</v>
          </cell>
          <cell r="AE712" t="str">
            <v>PO REF GRU 606.302.561-87 - CEMAL Baseado em Pedidos de compra 13028.</v>
          </cell>
          <cell r="AF712">
            <v>350</v>
          </cell>
        </row>
        <row r="713">
          <cell r="W713" t="str">
            <v>00.394.429/0019-30</v>
          </cell>
          <cell r="X713" t="str">
            <v>COMANDO DA AERONAUTICA</v>
          </cell>
          <cell r="AC713" t="str">
            <v>RJ</v>
          </cell>
          <cell r="AD713" t="str">
            <v>Rio de Janeiro</v>
          </cell>
          <cell r="AE713" t="str">
            <v>PO REF GRU 83744857772 - CEMAL Baseado em Pedidos de compra 13035.</v>
          </cell>
          <cell r="AF713">
            <v>350</v>
          </cell>
        </row>
        <row r="714">
          <cell r="W714" t="str">
            <v>00.394.429/0019-30</v>
          </cell>
          <cell r="X714" t="str">
            <v>COMANDO DA AERONAUTICA</v>
          </cell>
          <cell r="AC714" t="str">
            <v>RJ</v>
          </cell>
          <cell r="AD714" t="str">
            <v>Rio de Janeiro</v>
          </cell>
          <cell r="AE714" t="str">
            <v>PO REF GRU 64078922520 - CEMAL Baseado em Pedidos de compra 13036.</v>
          </cell>
          <cell r="AF714">
            <v>350</v>
          </cell>
        </row>
        <row r="715">
          <cell r="W715" t="str">
            <v>00.394.429/0019-30</v>
          </cell>
          <cell r="X715" t="str">
            <v>COMANDO DA AERONAUTICA</v>
          </cell>
          <cell r="AC715" t="str">
            <v>RJ</v>
          </cell>
          <cell r="AD715" t="str">
            <v>Rio de Janeiro</v>
          </cell>
          <cell r="AE715" t="str">
            <v>PO REF GRU 78135842791 - CEMAL Baseado em Pedidos de compra 13045.</v>
          </cell>
          <cell r="AF715">
            <v>350</v>
          </cell>
        </row>
        <row r="716">
          <cell r="W716" t="str">
            <v>00.394.429/0019-30</v>
          </cell>
          <cell r="X716" t="str">
            <v>COMANDO DA AERONAUTICA</v>
          </cell>
          <cell r="AC716" t="str">
            <v>RJ</v>
          </cell>
          <cell r="AD716" t="str">
            <v>Rio de Janeiro</v>
          </cell>
          <cell r="AE716" t="str">
            <v>PO REF GRU 65453700734 - CEMAL Baseado em Pedidos de compra 13046.</v>
          </cell>
          <cell r="AF716">
            <v>350</v>
          </cell>
        </row>
        <row r="717">
          <cell r="W717" t="str">
            <v>00.394.429/0019-30</v>
          </cell>
          <cell r="X717" t="str">
            <v>COMANDO DA AERONAUTICA</v>
          </cell>
          <cell r="AC717" t="str">
            <v>RJ</v>
          </cell>
          <cell r="AD717" t="str">
            <v>Rio de Janeiro</v>
          </cell>
          <cell r="AE717" t="str">
            <v>PO REF GRU 09503147735 - CEMAL Baseado em Pedidos de compra 13048.</v>
          </cell>
          <cell r="AF717">
            <v>350</v>
          </cell>
        </row>
        <row r="718">
          <cell r="X718" t="str">
            <v>ROGE ASSIS LIMA</v>
          </cell>
          <cell r="Y718" t="str">
            <v>Itaú Unibanco  S.A.</v>
          </cell>
          <cell r="Z718">
            <v>341</v>
          </cell>
          <cell r="AA718">
            <v>7776</v>
          </cell>
          <cell r="AB718">
            <v>8718</v>
          </cell>
          <cell r="AC718" t="str">
            <v>RS</v>
          </cell>
          <cell r="AD718" t="str">
            <v>Pelotas</v>
          </cell>
          <cell r="AE718" t="str">
            <v>PO REF REEMBOLSO VIAGEM PLANO DE VIAGEM 2690 - ROGE ASSIS Baseado em Pedidos de compra 13052.</v>
          </cell>
          <cell r="AF718">
            <v>305.7</v>
          </cell>
        </row>
        <row r="719">
          <cell r="X719" t="str">
            <v>HENRIQUE RODRIGUES MARTINS</v>
          </cell>
          <cell r="Y719" t="str">
            <v>Banco Bradesco S.A.</v>
          </cell>
          <cell r="Z719">
            <v>237</v>
          </cell>
          <cell r="AA719">
            <v>575</v>
          </cell>
          <cell r="AB719">
            <v>34329</v>
          </cell>
          <cell r="AC719" t="str">
            <v>RJ</v>
          </cell>
          <cell r="AD719" t="str">
            <v>Macaé</v>
          </cell>
          <cell r="AE719" t="str">
            <v>PO REF REEMBOLSO VIAGEM PLANO DE DESPESA 1543 - HENRIQUE RODRIGUES Baseado em Pedidos de compra 13054.</v>
          </cell>
          <cell r="AF719">
            <v>675.57</v>
          </cell>
        </row>
        <row r="720">
          <cell r="X720" t="str">
            <v>THOMAZ GUIDO ABREU DE CAMARGO</v>
          </cell>
          <cell r="Y720" t="str">
            <v>Banco Bradesco S.A.</v>
          </cell>
          <cell r="Z720">
            <v>237</v>
          </cell>
          <cell r="AA720">
            <v>1545</v>
          </cell>
          <cell r="AB720">
            <v>500005</v>
          </cell>
          <cell r="AC720" t="str">
            <v>RJ</v>
          </cell>
          <cell r="AD720" t="str">
            <v>Macaé</v>
          </cell>
          <cell r="AE720" t="str">
            <v>PO REF A REEMBOLSO COMBUSTIVEL E PEDAGIO- EXTRATO 1598 E SV 104/DNBME/2025- THOMAZ Baseado em Pedidos de compra 13064.</v>
          </cell>
          <cell r="AF720">
            <v>906.56</v>
          </cell>
        </row>
        <row r="721">
          <cell r="X721" t="str">
            <v>EDUARDO CABRERA JUNIOR</v>
          </cell>
          <cell r="Y721" t="str">
            <v>Banco Bradesco S.A.</v>
          </cell>
          <cell r="Z721">
            <v>237</v>
          </cell>
          <cell r="AA721">
            <v>316</v>
          </cell>
          <cell r="AB721">
            <v>126730</v>
          </cell>
          <cell r="AC721" t="str">
            <v>SP</v>
          </cell>
          <cell r="AD721" t="str">
            <v>Campinas</v>
          </cell>
          <cell r="AE721" t="str">
            <v>PO REF A REEMBOLSO PASSAGEM- EXTRATO 2665 E SV 110/DNKP/2025- EDUARDO CABRERA Baseado em Pedidos de compra 13065.</v>
          </cell>
          <cell r="AF721">
            <v>111.18</v>
          </cell>
        </row>
        <row r="722">
          <cell r="X722" t="str">
            <v>ESTEVAO LOPES PESSANHA</v>
          </cell>
          <cell r="Y722" t="str">
            <v>Banco Santander (Brasil) S. A.</v>
          </cell>
          <cell r="Z722">
            <v>33</v>
          </cell>
          <cell r="AA722">
            <v>3845</v>
          </cell>
          <cell r="AB722">
            <v>1068523</v>
          </cell>
          <cell r="AC722" t="str">
            <v>RJ</v>
          </cell>
          <cell r="AD722" t="str">
            <v>Macaé</v>
          </cell>
          <cell r="AE722" t="str">
            <v>PO REF A REEMBOLSO PEDAGIO E COMBUSTIVEL- EXTRATO 617 E SV 109/DNBME/2025- ESTEVAO Baseado em Pedidos de compra 13067.</v>
          </cell>
          <cell r="AF722">
            <v>558.32000000000005</v>
          </cell>
        </row>
        <row r="723">
          <cell r="X723" t="str">
            <v>CARLOS DOUGLAS SANTOS DE MELO</v>
          </cell>
          <cell r="Y723" t="str">
            <v>Caixa Econômica Federal</v>
          </cell>
          <cell r="Z723">
            <v>104</v>
          </cell>
          <cell r="AA723">
            <v>2991</v>
          </cell>
          <cell r="AB723">
            <v>26721</v>
          </cell>
          <cell r="AC723" t="str">
            <v>PE</v>
          </cell>
          <cell r="AD723" t="str">
            <v>Petrolina</v>
          </cell>
          <cell r="AE723" t="str">
            <v>PO REF A REEMBOLSO DIARIA- EXTRATO 1556 E SV 010/2025- CARLOS Baseado em Pedidos de compra 13068.</v>
          </cell>
          <cell r="AF723">
            <v>345</v>
          </cell>
        </row>
        <row r="724">
          <cell r="W724" t="str">
            <v>07.282.377/0001-20</v>
          </cell>
          <cell r="X724" t="str">
            <v>ENERGISA SUL-SUDESTE - DISTRIBUIDORA DE ENERGIA S.A.</v>
          </cell>
          <cell r="AC724" t="str">
            <v>SP</v>
          </cell>
          <cell r="AD724" t="str">
            <v>Presidente Prudente</v>
          </cell>
          <cell r="AE724" t="str">
            <v>PO REF A SERVICO ENERGIA ELETRICA- NFCEE 475846- ENERGISA Baseado em Pedidos de compra 13088.</v>
          </cell>
          <cell r="AF724">
            <v>13358.85</v>
          </cell>
        </row>
        <row r="725">
          <cell r="W725" t="str">
            <v>26.083.002/0001-85</v>
          </cell>
          <cell r="X725" t="str">
            <v>R K COBRANCAS LTDA</v>
          </cell>
          <cell r="Y725" t="str">
            <v>Banco do Brasil S.A.</v>
          </cell>
          <cell r="Z725">
            <v>1</v>
          </cell>
          <cell r="AA725">
            <v>452</v>
          </cell>
          <cell r="AB725">
            <v>52481</v>
          </cell>
          <cell r="AC725" t="str">
            <v>DF</v>
          </cell>
          <cell r="AD725" t="str">
            <v>Brasília</v>
          </cell>
          <cell r="AE725" t="str">
            <v>PO REF A DEPOSITO JUDICIAL CONTRACHEQUE NOVEMBRO AMANDA HIBNER- 20198070001 Baseado em Pedidos de compra 13092.</v>
          </cell>
          <cell r="AF725">
            <v>1040.4000000000001</v>
          </cell>
        </row>
        <row r="726">
          <cell r="W726" t="str">
            <v>77.821.841/0001-94</v>
          </cell>
          <cell r="X726" t="str">
            <v>PARANA TRIBUNAL DE JUSTICA</v>
          </cell>
          <cell r="AC726" t="str">
            <v>PR</v>
          </cell>
          <cell r="AD726" t="str">
            <v>Curitiba</v>
          </cell>
          <cell r="AE726" t="str">
            <v>PO REF A DEPOSITO JUDICIAL CONTRACHEQUE NOV/25 FERNANDO FIORAVANTE- 20228160014 Baseado em Pedidos de compra 13094.</v>
          </cell>
          <cell r="AF726">
            <v>2107.71</v>
          </cell>
        </row>
        <row r="727">
          <cell r="W727" t="str">
            <v>17.482.916/0001-28</v>
          </cell>
          <cell r="X727" t="str">
            <v>TRANSFORT-GESTAO EM SERVICOS TERCEIRIZADOS E LIMPEZA LTDA</v>
          </cell>
          <cell r="Y727" t="str">
            <v>Caixa Econômica Federal</v>
          </cell>
          <cell r="Z727">
            <v>104</v>
          </cell>
          <cell r="AA727">
            <v>388</v>
          </cell>
          <cell r="AB727">
            <v>578493298</v>
          </cell>
          <cell r="AC727" t="str">
            <v>PR</v>
          </cell>
          <cell r="AD727" t="str">
            <v>Londrina</v>
          </cell>
          <cell r="AE727" t="str">
            <v>PO REF A SERVICO LIMPEZA- NFSE 1257- TRANSFORT Baseado em Pedidos de compra 13118.</v>
          </cell>
          <cell r="AF727">
            <v>11010.01</v>
          </cell>
        </row>
        <row r="728">
          <cell r="W728" t="str">
            <v>74.741.638/0001-10</v>
          </cell>
          <cell r="X728" t="str">
            <v>ELETRONICA SHOP LTDA</v>
          </cell>
          <cell r="AC728" t="str">
            <v>RS</v>
          </cell>
          <cell r="AD728" t="str">
            <v>Pelotas</v>
          </cell>
          <cell r="AE728" t="str">
            <v>PO REF A NF 29203- ELETRONICA SHOP (FUNDO FIXO- 018DNBPK2025- RICARDO KRENING) Baseado em Pedidos de compra 13119.</v>
          </cell>
          <cell r="AF728">
            <v>243</v>
          </cell>
        </row>
        <row r="729">
          <cell r="W729" t="str">
            <v>74.741.638/0001-10</v>
          </cell>
          <cell r="X729" t="str">
            <v>ELETRONICA SHOP LTDA</v>
          </cell>
          <cell r="AC729" t="str">
            <v>RS</v>
          </cell>
          <cell r="AD729" t="str">
            <v>Pelotas</v>
          </cell>
          <cell r="AE729" t="str">
            <v>PO REF A NF 29204- ELETRONICA SHOP (FUNDO FIXO- 018DNBPK2025- RICARDO KRENING) Baseado em Pedidos de compra 13120.</v>
          </cell>
          <cell r="AF729">
            <v>961</v>
          </cell>
        </row>
        <row r="730">
          <cell r="X730" t="str">
            <v>RICARDO KRENING</v>
          </cell>
          <cell r="Y730" t="str">
            <v>Itaú Unibanco  S.A.</v>
          </cell>
          <cell r="Z730">
            <v>341</v>
          </cell>
          <cell r="AA730">
            <v>6319</v>
          </cell>
          <cell r="AB730">
            <v>25965</v>
          </cell>
          <cell r="AC730" t="str">
            <v>RS</v>
          </cell>
          <cell r="AD730" t="str">
            <v>Pelotas</v>
          </cell>
          <cell r="AE730" t="str">
            <v>PO REF A FUNDO FIXO- 018DNBPK2025- RICARDO KRENING Baseado em Pedidos de compra 13121.</v>
          </cell>
          <cell r="AF730">
            <v>1204</v>
          </cell>
        </row>
        <row r="731">
          <cell r="W731" t="str">
            <v>19.594.385/0001-90</v>
          </cell>
          <cell r="X731" t="str">
            <v>GMC COMPONENTES ELETRICOS E AUTOMACAO LTDA</v>
          </cell>
          <cell r="Y731" t="str">
            <v>Banco do Brasil S.A.</v>
          </cell>
          <cell r="Z731">
            <v>1</v>
          </cell>
          <cell r="AA731">
            <v>1834</v>
          </cell>
          <cell r="AB731">
            <v>200300</v>
          </cell>
          <cell r="AC731" t="str">
            <v>SP</v>
          </cell>
          <cell r="AD731" t="str">
            <v>São Bernardo do Campo</v>
          </cell>
          <cell r="AE731" t="str">
            <v>Pedido de Compra Integrado NIMBI Baseado em Pedidos de compra 7400.</v>
          </cell>
          <cell r="AF731">
            <v>39607</v>
          </cell>
        </row>
        <row r="732">
          <cell r="W732" t="str">
            <v>09.436.414/0001-32</v>
          </cell>
          <cell r="X732" t="str">
            <v>PREMOLNITOS MATERIAIS DE CONSTRUCAO LTDA</v>
          </cell>
          <cell r="AC732" t="str">
            <v>PE</v>
          </cell>
          <cell r="AD732" t="str">
            <v>Petrolina</v>
          </cell>
          <cell r="AE732" t="str">
            <v>PO REF A NF 407541- PREMOLNITOS (FUNDO FIXO- 020DNBPL2025- JOSE AGEU) Baseado em Pedidos de compra 13122.</v>
          </cell>
          <cell r="AF732">
            <v>91.5</v>
          </cell>
        </row>
        <row r="733">
          <cell r="W733" t="str">
            <v>37.176.618/0001-17</v>
          </cell>
          <cell r="X733" t="str">
            <v>CRISTIANO DA SILVA SENA LIMITADA</v>
          </cell>
          <cell r="Y733" t="str">
            <v>Itaú Unibanco  S.A.</v>
          </cell>
          <cell r="Z733">
            <v>341</v>
          </cell>
          <cell r="AA733">
            <v>2136</v>
          </cell>
          <cell r="AB733">
            <v>99134</v>
          </cell>
          <cell r="AC733" t="str">
            <v>PE</v>
          </cell>
          <cell r="AD733" t="str">
            <v>Petrolina</v>
          </cell>
          <cell r="AE733" t="str">
            <v>PO REF A NF 3905- CRISTIANO DA SILVA (FUNDO FIXO- 020DNBPL2025- JOSE AGEU) Baseado em Pedidos de compra 13123.</v>
          </cell>
          <cell r="AF733">
            <v>580</v>
          </cell>
        </row>
        <row r="734">
          <cell r="W734" t="str">
            <v>09.104.408/0001-88</v>
          </cell>
          <cell r="X734" t="str">
            <v>OFERTAMO COMERCIO ELETRONICO LTDA</v>
          </cell>
          <cell r="AC734" t="str">
            <v>SP</v>
          </cell>
          <cell r="AD734" t="str">
            <v>Jaci</v>
          </cell>
          <cell r="AE734" t="str">
            <v>PO REF A NF 38605- OFERTAMO (FUNDO FIXO- 020DNBPL2025- JOSE AGEU) Baseado em Pedidos de compra 13125.</v>
          </cell>
          <cell r="AF734">
            <v>336.57</v>
          </cell>
        </row>
        <row r="735">
          <cell r="X735" t="str">
            <v>JOSE AGEU LAYME NETO</v>
          </cell>
          <cell r="Y735" t="str">
            <v>Banco Bradesco S.A.</v>
          </cell>
          <cell r="Z735">
            <v>237</v>
          </cell>
          <cell r="AA735">
            <v>3176</v>
          </cell>
          <cell r="AB735">
            <v>680132</v>
          </cell>
          <cell r="AC735" t="str">
            <v>PE</v>
          </cell>
          <cell r="AD735" t="str">
            <v>Petrolina</v>
          </cell>
          <cell r="AE735" t="str">
            <v>PO REF A FUNDO FIXO- 020DNBPL2025- JOSE AGEU Baseado em Pedidos de compra 13126.</v>
          </cell>
          <cell r="AF735">
            <v>1008.07</v>
          </cell>
        </row>
        <row r="736">
          <cell r="W736" t="str">
            <v>18.985.399/0001-72</v>
          </cell>
          <cell r="X736" t="str">
            <v>M DE S CELANI</v>
          </cell>
          <cell r="Y736" t="str">
            <v>Banco do Brasil S.A.</v>
          </cell>
          <cell r="Z736">
            <v>1</v>
          </cell>
          <cell r="AA736">
            <v>577</v>
          </cell>
          <cell r="AB736">
            <v>58759</v>
          </cell>
          <cell r="AC736" t="str">
            <v>AM</v>
          </cell>
          <cell r="AD736" t="str">
            <v>Tefé</v>
          </cell>
          <cell r="AE736" t="str">
            <v>Pedido de Compra Integrado NIMBI- NFSE 77 Baseado em Pedidos de compra 10888.</v>
          </cell>
          <cell r="AF736">
            <v>5161.2</v>
          </cell>
        </row>
        <row r="737">
          <cell r="W737" t="str">
            <v>18.985.399/0001-72</v>
          </cell>
          <cell r="X737" t="str">
            <v>M DE S CELANI</v>
          </cell>
          <cell r="Y737" t="str">
            <v>Banco do Brasil S.A.</v>
          </cell>
          <cell r="Z737">
            <v>1</v>
          </cell>
          <cell r="AA737">
            <v>577</v>
          </cell>
          <cell r="AB737">
            <v>58759</v>
          </cell>
          <cell r="AC737" t="str">
            <v>AM</v>
          </cell>
          <cell r="AD737" t="str">
            <v>Tefé</v>
          </cell>
          <cell r="AE737" t="str">
            <v>Pedido de Compra Integrado NIMBI- NFSE 76 Baseado em Pedidos de compra 10841.</v>
          </cell>
          <cell r="AF737">
            <v>4553.88</v>
          </cell>
        </row>
        <row r="738">
          <cell r="X738" t="str">
            <v>FOLHA DE PAGAMENTO - FERIAS</v>
          </cell>
          <cell r="Y738" t="str">
            <v>Itaú Unibanco  S.A.</v>
          </cell>
          <cell r="Z738">
            <v>341</v>
          </cell>
          <cell r="AA738">
            <v>689</v>
          </cell>
          <cell r="AB738">
            <v>91363</v>
          </cell>
          <cell r="AE738" t="str">
            <v>PO REF A FERIAS - 4140642 033- SANTANDER Baseado em Pedidos de compra 13141.</v>
          </cell>
          <cell r="AF738">
            <v>16440.16</v>
          </cell>
        </row>
        <row r="739">
          <cell r="X739" t="str">
            <v>FOLHA DE PAGAMENTO - PENSÃO</v>
          </cell>
          <cell r="Y739" t="str">
            <v>Itaú Unibanco  S.A.</v>
          </cell>
          <cell r="Z739">
            <v>341</v>
          </cell>
          <cell r="AA739">
            <v>689</v>
          </cell>
          <cell r="AB739">
            <v>91363</v>
          </cell>
          <cell r="AE739" t="str">
            <v>PO REF A PENSAO SOBRE FERIAS- 4140642-001- BANCO DO BRASIL Baseado em Pedidos de compra 13146.</v>
          </cell>
          <cell r="AF739">
            <v>961.93</v>
          </cell>
        </row>
        <row r="740">
          <cell r="W740" t="str">
            <v>46.319.000/0001-50</v>
          </cell>
          <cell r="X740" t="str">
            <v>ISS PREF DE GUARULHOS</v>
          </cell>
          <cell r="Y740" t="str">
            <v>Banco Bradesco S.A.</v>
          </cell>
          <cell r="Z740">
            <v>237</v>
          </cell>
          <cell r="AA740" t="str">
            <v>3060-0</v>
          </cell>
          <cell r="AB740">
            <v>48632</v>
          </cell>
          <cell r="AC740" t="str">
            <v>SP</v>
          </cell>
          <cell r="AD740" t="str">
            <v>Guarulhos</v>
          </cell>
          <cell r="AE740" t="str">
            <v>PO REF A ISS- 9655940- MUNICIPIO DE GUARULHOS Baseado em Pedidos de compra 13148.</v>
          </cell>
          <cell r="AF740">
            <v>667.48</v>
          </cell>
        </row>
        <row r="741">
          <cell r="W741" t="str">
            <v>53.305.207/0001-30</v>
          </cell>
          <cell r="X741" t="str">
            <v>CENTRO DE ANALISES CLINICAS UNILAB LTDA</v>
          </cell>
          <cell r="AC741" t="str">
            <v>SP</v>
          </cell>
          <cell r="AD741" t="str">
            <v>Presidente Prudente</v>
          </cell>
          <cell r="AE741" t="str">
            <v>PO REF A NFSE 142645- CENTRO DE ANALISE (FUNDO FIXO- 025DNBDN2025- JANETE DE CASTRO) Baseado em Pedidos de compra 13132.</v>
          </cell>
          <cell r="AF741">
            <v>22</v>
          </cell>
        </row>
        <row r="742">
          <cell r="W742" t="str">
            <v>47.074.660/0001-80</v>
          </cell>
          <cell r="X742" t="str">
            <v>FERNANDO MANEQUINI 08033581808</v>
          </cell>
          <cell r="AC742" t="str">
            <v>SP</v>
          </cell>
          <cell r="AD742" t="str">
            <v>Presidente Prudente</v>
          </cell>
          <cell r="AE742" t="str">
            <v>PO REF A NFSE 33- FERNANDO MANEQUINI (FUNDO FIXO- 025DNBDN2025- JANETE DE CASTRO) Baseado em Pedidos de compra 13134.</v>
          </cell>
          <cell r="AF742">
            <v>546</v>
          </cell>
        </row>
        <row r="743">
          <cell r="W743" t="str">
            <v>19.076.381/0001-10</v>
          </cell>
          <cell r="X743" t="str">
            <v>CONCEITO COMERCIO DE TINTAS LTDA</v>
          </cell>
          <cell r="AC743" t="str">
            <v>MG</v>
          </cell>
          <cell r="AD743" t="str">
            <v>Uberlândia</v>
          </cell>
          <cell r="AE743" t="str">
            <v>PO REF A NF 3724- CONCEITO TINTAS (FUNDO FIXO-0012DNUL2025- FERNANDO COLLETI) Baseado em Pedidos de compra 13154.</v>
          </cell>
          <cell r="AF743">
            <v>268.5</v>
          </cell>
        </row>
        <row r="744">
          <cell r="W744" t="str">
            <v>27.137.805/0001-38</v>
          </cell>
          <cell r="X744" t="str">
            <v>RENILTON DOS SANTOS 00240399501</v>
          </cell>
          <cell r="Y744" t="str">
            <v>Caixa Econômica Federal</v>
          </cell>
          <cell r="Z744">
            <v>104</v>
          </cell>
          <cell r="AA744">
            <v>3152</v>
          </cell>
          <cell r="AB744">
            <v>33445</v>
          </cell>
          <cell r="AC744" t="str">
            <v>MG</v>
          </cell>
          <cell r="AD744" t="str">
            <v>Uberlândia</v>
          </cell>
          <cell r="AE744" t="str">
            <v>PO REF A NFSE 9- RENILTON  (FUNDO FIXO-0012DNUL2025- FERNANDO COLLETI) Baseado em Pedidos de compra 13155.</v>
          </cell>
          <cell r="AF744">
            <v>450</v>
          </cell>
        </row>
        <row r="745">
          <cell r="W745" t="str">
            <v>23.101.881/0001-32</v>
          </cell>
          <cell r="X745" t="str">
            <v>GLOBO AR INSTALACOES SOLARES LTDA</v>
          </cell>
          <cell r="Y745" t="str">
            <v>Banco Bradesco S.A.</v>
          </cell>
          <cell r="Z745">
            <v>237</v>
          </cell>
          <cell r="AA745" t="str">
            <v>2735-9</v>
          </cell>
          <cell r="AB745">
            <v>35815</v>
          </cell>
          <cell r="AC745" t="str">
            <v>MG</v>
          </cell>
          <cell r="AD745" t="str">
            <v>Uberlândia</v>
          </cell>
          <cell r="AE745" t="str">
            <v>PO REF A NFSE 1275- GLOBO AR (FUNDO FIXO-0012DNUL2025- FERNANDO COLLETI) Baseado em Pedidos de compra 13157.</v>
          </cell>
          <cell r="AF745">
            <v>800</v>
          </cell>
        </row>
        <row r="746">
          <cell r="X746" t="str">
            <v>GUSTAVO DA FONSECA CARVALHO</v>
          </cell>
          <cell r="Y746" t="str">
            <v>Banco Santander (Brasil) S. A.</v>
          </cell>
          <cell r="Z746">
            <v>33</v>
          </cell>
          <cell r="AA746">
            <v>4546</v>
          </cell>
          <cell r="AB746">
            <v>1088212</v>
          </cell>
          <cell r="AC746" t="str">
            <v>MG</v>
          </cell>
          <cell r="AD746" t="str">
            <v>Belo Horizonte</v>
          </cell>
          <cell r="AE746" t="str">
            <v>PO REF A SOLICITACAO VIAGEM- EXTRATO 2772- GUSTAVO DA FONSECA Baseado em Pedidos de compra 13164.</v>
          </cell>
          <cell r="AF746">
            <v>517.5</v>
          </cell>
        </row>
        <row r="747">
          <cell r="X747" t="str">
            <v>FREDERICO MATTOS</v>
          </cell>
          <cell r="Y747" t="str">
            <v>Itaú Unibanco  S.A.</v>
          </cell>
          <cell r="Z747">
            <v>341</v>
          </cell>
          <cell r="AA747">
            <v>6506</v>
          </cell>
          <cell r="AB747">
            <v>13640</v>
          </cell>
          <cell r="AC747" t="str">
            <v>MG</v>
          </cell>
          <cell r="AD747" t="str">
            <v>Belo Horizonte</v>
          </cell>
          <cell r="AE747" t="str">
            <v>PO REF A SOLICITACAO VIAGEM- EXTRATO 2771- FREDERICO Baseado em Pedidos de compra 13167.</v>
          </cell>
          <cell r="AF747">
            <v>517.5</v>
          </cell>
        </row>
        <row r="748">
          <cell r="W748" t="str">
            <v>02.918.819/0001-68</v>
          </cell>
          <cell r="X748" t="str">
            <v>PIQUIONI &amp; OLIVEIRA LTDA</v>
          </cell>
          <cell r="AC748" t="str">
            <v>SP</v>
          </cell>
          <cell r="AD748" t="str">
            <v>Presidente Prudente</v>
          </cell>
          <cell r="AE748" t="str">
            <v>PO REF A NFSE 10887- PIQUIONI (FUNDO FIXO- 025DNBDN2025- JANETE DE CASTRO) Baseado em Pedidos de compra 13136.</v>
          </cell>
          <cell r="AF748">
            <v>43</v>
          </cell>
        </row>
        <row r="749">
          <cell r="X749" t="str">
            <v>JANETE DE CASTRO DIAS</v>
          </cell>
          <cell r="Y749" t="str">
            <v>Banco Bradesco S.A.</v>
          </cell>
          <cell r="Z749">
            <v>237</v>
          </cell>
          <cell r="AA749">
            <v>3176</v>
          </cell>
          <cell r="AB749">
            <v>680132</v>
          </cell>
          <cell r="AC749" t="str">
            <v>SP</v>
          </cell>
          <cell r="AD749" t="str">
            <v>Presidente Prudente</v>
          </cell>
          <cell r="AE749" t="str">
            <v>PO REF A FUNDO FIXO- 025DNBDN2025- JANETE DE CASTRO Baseado em Pedidos de compra 13137.</v>
          </cell>
          <cell r="AF749">
            <v>611</v>
          </cell>
        </row>
        <row r="750">
          <cell r="X750" t="str">
            <v>FERNANDO COLLETTI DA SILVA</v>
          </cell>
          <cell r="Y750" t="str">
            <v>Banco Bradesco S.A.</v>
          </cell>
          <cell r="Z750">
            <v>237</v>
          </cell>
          <cell r="AA750">
            <v>3176</v>
          </cell>
          <cell r="AB750">
            <v>680132</v>
          </cell>
          <cell r="AC750" t="str">
            <v>MG</v>
          </cell>
          <cell r="AD750" t="str">
            <v>Uberlândia</v>
          </cell>
          <cell r="AE750" t="str">
            <v>PO REF A FUNDO FIXO-0012DNUL2025- FERNANDO COLLETI Baseado em Pedidos de compra 13159.</v>
          </cell>
          <cell r="AF750">
            <v>1449.5</v>
          </cell>
        </row>
        <row r="751">
          <cell r="X751" t="str">
            <v>FOLHA DE PAGAMENTO - FERIAS</v>
          </cell>
          <cell r="Y751" t="str">
            <v>Itaú Unibanco  S.A.</v>
          </cell>
          <cell r="Z751">
            <v>341</v>
          </cell>
          <cell r="AA751">
            <v>689</v>
          </cell>
          <cell r="AB751">
            <v>91363</v>
          </cell>
          <cell r="AE751" t="str">
            <v>PO REF FOLHA FERIAS 17/12/2025 A 31/12/2025 ITAU - 15122025 341 Baseado em Pedidos de compra 13201.</v>
          </cell>
          <cell r="AF751">
            <v>388857</v>
          </cell>
        </row>
        <row r="752">
          <cell r="X752" t="str">
            <v>FOLHA DE PAGAMENTO - FERIAS</v>
          </cell>
          <cell r="Y752" t="str">
            <v>Itaú Unibanco  S.A.</v>
          </cell>
          <cell r="Z752">
            <v>341</v>
          </cell>
          <cell r="AA752">
            <v>689</v>
          </cell>
          <cell r="AB752">
            <v>91363</v>
          </cell>
          <cell r="AE752" t="str">
            <v>PO REF A FERIAS PERIODO 01/01 A 04/01/26- 15122025_01 341- ITAU Baseado em Pedidos de compra 13209.</v>
          </cell>
          <cell r="AF752">
            <v>126291.37</v>
          </cell>
        </row>
        <row r="753">
          <cell r="W753" t="str">
            <v>42.736.102/0001-10</v>
          </cell>
          <cell r="X753" t="str">
            <v>FOLHA DE PAGAMENTO - SALARIOS</v>
          </cell>
          <cell r="Y753" t="str">
            <v>Itaú Unibanco  S.A.</v>
          </cell>
          <cell r="Z753">
            <v>341</v>
          </cell>
          <cell r="AA753">
            <v>689</v>
          </cell>
          <cell r="AB753">
            <v>91363</v>
          </cell>
          <cell r="AE753" t="str">
            <v>PO REF FOLHA 2ª PARCELA 13 SALARIO BANCO DO BRASIL 132025 02 001 Baseado em Pedidos de compra 13230.</v>
          </cell>
          <cell r="AF753">
            <v>30266.5</v>
          </cell>
        </row>
        <row r="754">
          <cell r="W754" t="str">
            <v>42.736.102/0001-10</v>
          </cell>
          <cell r="X754" t="str">
            <v>FOLHA DE PAGAMENTO - SALARIOS</v>
          </cell>
          <cell r="Y754" t="str">
            <v>Itaú Unibanco  S.A.</v>
          </cell>
          <cell r="Z754">
            <v>341</v>
          </cell>
          <cell r="AA754">
            <v>689</v>
          </cell>
          <cell r="AB754">
            <v>91363</v>
          </cell>
          <cell r="AE754" t="str">
            <v>PO REF. 2ª PARCELA DO 13º_2025 - ITAÚ - 132025 02_341 Baseado em Pedidos de compra 13236.</v>
          </cell>
          <cell r="AF754">
            <v>2230563.65</v>
          </cell>
        </row>
        <row r="755">
          <cell r="W755" t="str">
            <v>60.746.948/0538-28</v>
          </cell>
          <cell r="X755" t="str">
            <v>BANCO BRADESCO S.A.</v>
          </cell>
          <cell r="AC755" t="str">
            <v>RJ</v>
          </cell>
          <cell r="AD755" t="str">
            <v>Rio de Janeiro</v>
          </cell>
          <cell r="AE755" t="str">
            <v>PO REF. TARIFAS BANCÁRIAS - 10/12 A 12/12. Baseado em Pedidos de compra 13247.</v>
          </cell>
          <cell r="AF755">
            <v>421.52</v>
          </cell>
        </row>
        <row r="756">
          <cell r="W756" t="str">
            <v>00.000.000/4906-95</v>
          </cell>
          <cell r="X756" t="str">
            <v>BANCO DO BRASIL SA</v>
          </cell>
          <cell r="AC756" t="str">
            <v>RJ</v>
          </cell>
          <cell r="AD756" t="str">
            <v>Rio de Janeiro</v>
          </cell>
          <cell r="AE756" t="str">
            <v>PO REF. TARIFAS, TRANSFERÊNCIAS E APLICAÇÕES Baseado em Pedidos de compra 13250.</v>
          </cell>
          <cell r="AF756">
            <v>976.8</v>
          </cell>
        </row>
        <row r="757">
          <cell r="W757" t="str">
            <v>00.000.000/4906-95</v>
          </cell>
          <cell r="X757" t="str">
            <v>BANCO DO BRASIL SA</v>
          </cell>
          <cell r="AC757" t="str">
            <v>RJ</v>
          </cell>
          <cell r="AD757" t="str">
            <v>Rio de Janeiro</v>
          </cell>
          <cell r="AE757" t="str">
            <v>PO REF. TARIFAS, TRANSFERÊNCIAS E APLICAÇÕES Baseado em Pedidos de compra 13250.</v>
          </cell>
          <cell r="AF757">
            <v>4889147.03</v>
          </cell>
        </row>
        <row r="758">
          <cell r="W758" t="str">
            <v>00.000.000/4906-95</v>
          </cell>
          <cell r="X758" t="str">
            <v>BANCO DO BRASIL SA</v>
          </cell>
          <cell r="AC758" t="str">
            <v>RJ</v>
          </cell>
          <cell r="AD758" t="str">
            <v>Rio de Janeiro</v>
          </cell>
          <cell r="AE758" t="str">
            <v>PO REF. A TRANSFERÊNCIAS - 12/12 Baseado em Pedidos de compra 13265.</v>
          </cell>
          <cell r="AF758">
            <v>962331.64</v>
          </cell>
        </row>
        <row r="759">
          <cell r="W759" t="str">
            <v>04.368.898/0001-06</v>
          </cell>
          <cell r="X759" t="str">
            <v>COPEL DISTRIBUICAO S.A.</v>
          </cell>
          <cell r="Y759" t="str">
            <v>Banco Bradesco S.A.</v>
          </cell>
          <cell r="Z759">
            <v>237</v>
          </cell>
          <cell r="AA759">
            <v>3060</v>
          </cell>
          <cell r="AB759">
            <v>48632</v>
          </cell>
          <cell r="AC759" t="str">
            <v>PR</v>
          </cell>
          <cell r="AD759" t="str">
            <v>Curitiba</v>
          </cell>
          <cell r="AE759" t="str">
            <v>PO REF. A NFCEE 197031078 Baseado em Pedidos de compra 11580.</v>
          </cell>
          <cell r="AF759">
            <v>3358.2</v>
          </cell>
        </row>
        <row r="760">
          <cell r="W760" t="str">
            <v>07.432.517/0001-07</v>
          </cell>
          <cell r="X760" t="str">
            <v>SIMPRESS COMERCIO LOCACAO E SERVICOS LTDA</v>
          </cell>
          <cell r="Y760" t="str">
            <v>Banco do Brasil S.A.</v>
          </cell>
          <cell r="Z760">
            <v>1</v>
          </cell>
          <cell r="AA760">
            <v>3400</v>
          </cell>
          <cell r="AB760">
            <v>105457</v>
          </cell>
          <cell r="AC760" t="str">
            <v>SP</v>
          </cell>
          <cell r="AD760" t="str">
            <v>Santana de Parnaíba</v>
          </cell>
          <cell r="AE760" t="str">
            <v>PO REF. A NFSE 320124 Baseado em Pedidos de compra 12458.</v>
          </cell>
          <cell r="AF760">
            <v>379.15</v>
          </cell>
        </row>
        <row r="761">
          <cell r="W761" t="str">
            <v>09.123.654/0001-87</v>
          </cell>
          <cell r="X761" t="str">
            <v>COMPANHIA DE AGUA E ESGOTOS DA PARAIBA CAGEPA</v>
          </cell>
          <cell r="Y761" t="str">
            <v>Banco Bradesco S.A.</v>
          </cell>
          <cell r="Z761">
            <v>237</v>
          </cell>
          <cell r="AA761">
            <v>3129</v>
          </cell>
          <cell r="AB761">
            <v>174201</v>
          </cell>
          <cell r="AC761" t="str">
            <v>PB</v>
          </cell>
          <cell r="AD761" t="str">
            <v>João Pessoa</v>
          </cell>
          <cell r="AE761" t="str">
            <v>PO REF. FATURA 74983 Baseado em Pedidos de compra 12461.</v>
          </cell>
          <cell r="AF761">
            <v>222.16</v>
          </cell>
        </row>
        <row r="762">
          <cell r="W762" t="str">
            <v>03.467.321/0001-99</v>
          </cell>
          <cell r="X762" t="str">
            <v>ENERGISA MATO GROSSO - DISTRIBUIDORA DE ENERGIA S.A.</v>
          </cell>
          <cell r="Y762" t="str">
            <v>Banco do Brasil S.A.</v>
          </cell>
          <cell r="Z762">
            <v>1</v>
          </cell>
          <cell r="AA762">
            <v>3064</v>
          </cell>
          <cell r="AB762">
            <v>278001</v>
          </cell>
          <cell r="AC762" t="str">
            <v>MT</v>
          </cell>
          <cell r="AD762" t="str">
            <v>Cuiabá</v>
          </cell>
          <cell r="AE762" t="str">
            <v>PO REF A FATURA ENERGIA ELETRICA- NFCEE 023663580- ENERGISA Baseado em Pedidos de compra 12466.</v>
          </cell>
          <cell r="AF762">
            <v>213.66</v>
          </cell>
        </row>
        <row r="763">
          <cell r="W763" t="str">
            <v>02.837.984/0001-95</v>
          </cell>
          <cell r="X763" t="str">
            <v>MILAX COMERCIO DE MOVEIS LTDA</v>
          </cell>
          <cell r="Y763" t="str">
            <v>Itaú Unibanco  S.A.</v>
          </cell>
          <cell r="Z763">
            <v>341</v>
          </cell>
          <cell r="AA763">
            <v>7163</v>
          </cell>
          <cell r="AB763">
            <v>15702</v>
          </cell>
          <cell r="AC763" t="str">
            <v>AM</v>
          </cell>
          <cell r="AD763" t="str">
            <v>Manaus</v>
          </cell>
          <cell r="AE763" t="str">
            <v>PO REF A AQUISICAO MOBILIARIO- NF 170- MILAX Baseado em Pedidos de compra 12483.</v>
          </cell>
          <cell r="AF763">
            <v>6600</v>
          </cell>
        </row>
        <row r="764">
          <cell r="W764" t="str">
            <v>01.248.111/0001-84</v>
          </cell>
          <cell r="X764" t="str">
            <v>EMPRESA BRASILEIRA DE SERVICOS GERAIS LTDA</v>
          </cell>
          <cell r="Y764" t="str">
            <v>Itaú Unibanco  S.A.</v>
          </cell>
          <cell r="Z764">
            <v>341</v>
          </cell>
          <cell r="AA764">
            <v>147</v>
          </cell>
          <cell r="AB764">
            <v>23595</v>
          </cell>
          <cell r="AC764" t="str">
            <v>GO</v>
          </cell>
          <cell r="AD764" t="str">
            <v>Aparecida de Goiânia</v>
          </cell>
          <cell r="AE764" t="str">
            <v>PO REF. NFSE 69586 Baseado em Pedidos de compra 12493.</v>
          </cell>
          <cell r="AF764">
            <v>19784.669999999998</v>
          </cell>
        </row>
        <row r="765">
          <cell r="W765" t="str">
            <v>40.432.544/0001-47</v>
          </cell>
          <cell r="X765" t="str">
            <v>CLARO S.A.</v>
          </cell>
          <cell r="AC765" t="str">
            <v>SP</v>
          </cell>
          <cell r="AD765" t="str">
            <v>São Paulo</v>
          </cell>
          <cell r="AE765" t="str">
            <v>Pedido de Compra Integrado NIMBI Baseado em Pedidos de compra 10763.</v>
          </cell>
          <cell r="AF765">
            <v>74.900000000000006</v>
          </cell>
        </row>
        <row r="766">
          <cell r="W766" t="str">
            <v>02.964.380/0001-00</v>
          </cell>
          <cell r="X766" t="str">
            <v>JOHN RICHARD LOCACAO DE MOVEIS LTDA.</v>
          </cell>
          <cell r="Y766" t="str">
            <v>Itaú Unibanco  S.A.</v>
          </cell>
          <cell r="Z766">
            <v>341</v>
          </cell>
          <cell r="AA766">
            <v>264</v>
          </cell>
          <cell r="AB766">
            <v>43089</v>
          </cell>
          <cell r="AC766" t="str">
            <v>SP</v>
          </cell>
          <cell r="AD766" t="str">
            <v>São Paulo</v>
          </cell>
          <cell r="AE766" t="str">
            <v>Pedido de Compra Integrado NIMBI Baseado em Pedidos de compra 6631. - FATURA 6942</v>
          </cell>
          <cell r="AF766">
            <v>5362.79</v>
          </cell>
        </row>
        <row r="767">
          <cell r="W767" t="str">
            <v>09.468.754/0001-45</v>
          </cell>
          <cell r="X767" t="str">
            <v>STATUS SERVICOS TERCEIRIZADOS LTDA</v>
          </cell>
          <cell r="Y767" t="str">
            <v>Banco do Brasil S.A.</v>
          </cell>
          <cell r="Z767">
            <v>1</v>
          </cell>
          <cell r="AA767">
            <v>4526</v>
          </cell>
          <cell r="AB767">
            <v>9352</v>
          </cell>
          <cell r="AC767" t="str">
            <v>SP</v>
          </cell>
          <cell r="AD767" t="str">
            <v>Assis</v>
          </cell>
          <cell r="AE767" t="str">
            <v>Pedido de Compra Integrado NIMBI Baseado em Pedidos de compra 11197. - REF NFSE 1914</v>
          </cell>
          <cell r="AF767">
            <v>6000</v>
          </cell>
        </row>
        <row r="768">
          <cell r="W768" t="str">
            <v>07.875.146/0001-20</v>
          </cell>
          <cell r="X768" t="str">
            <v>SERRA MOBILE INDUSTRIA E COMERCIO LTDA</v>
          </cell>
          <cell r="Y768" t="str">
            <v>Banco do Brasil S.A.</v>
          </cell>
          <cell r="Z768">
            <v>1</v>
          </cell>
          <cell r="AA768">
            <v>2871</v>
          </cell>
          <cell r="AB768">
            <v>42146</v>
          </cell>
          <cell r="AC768" t="str">
            <v>RS</v>
          </cell>
          <cell r="AD768" t="str">
            <v>Caxias do Sul</v>
          </cell>
          <cell r="AE768" t="str">
            <v>PO REF DANFE 27172 - SERRA MOBILE Baseado em Pedidos de compra 12781.</v>
          </cell>
          <cell r="AF768">
            <v>17910</v>
          </cell>
        </row>
        <row r="769">
          <cell r="W769" t="str">
            <v>40.432.544/0001-47</v>
          </cell>
          <cell r="X769" t="str">
            <v>CLARO S.A.</v>
          </cell>
          <cell r="AC769" t="str">
            <v>SP</v>
          </cell>
          <cell r="AD769" t="str">
            <v>São Paulo</v>
          </cell>
          <cell r="AE769" t="str">
            <v>Pedido de Compra Integrado NIMBI Baseado em Pedidos de compra 10475. REF. FATURA 177279754013 - NFSTE 19291252 - CLARO S.A</v>
          </cell>
          <cell r="AF769">
            <v>74.900000000000006</v>
          </cell>
        </row>
        <row r="770">
          <cell r="W770" t="str">
            <v>40.432.544/0443-57</v>
          </cell>
          <cell r="X770" t="str">
            <v>CLARO S.A.</v>
          </cell>
          <cell r="AC770" t="str">
            <v>MT</v>
          </cell>
          <cell r="AD770" t="str">
            <v>Cuiabá</v>
          </cell>
          <cell r="AE770" t="str">
            <v>PO REF FATURA 30940255 - CLARO S/A Baseado em Pedidos de compra 12800.</v>
          </cell>
          <cell r="AF770">
            <v>74.900000000000006</v>
          </cell>
        </row>
        <row r="771">
          <cell r="W771" t="str">
            <v>53.665.994/0001-21</v>
          </cell>
          <cell r="X771" t="str">
            <v>RICARDO HANAWA LTDA</v>
          </cell>
          <cell r="Y771" t="str">
            <v>Banco Nu Pagamentos</v>
          </cell>
          <cell r="Z771">
            <v>260</v>
          </cell>
          <cell r="AA771">
            <v>1</v>
          </cell>
          <cell r="AB771">
            <v>54258427</v>
          </cell>
          <cell r="AC771" t="str">
            <v>SP</v>
          </cell>
          <cell r="AD771" t="str">
            <v>Bauru</v>
          </cell>
          <cell r="AE771" t="str">
            <v>PO REF. NFSE 21 - RICARDO HANAWA Baseado em Pedidos de compra 12907.</v>
          </cell>
          <cell r="AF771">
            <v>6300</v>
          </cell>
        </row>
        <row r="772">
          <cell r="W772" t="str">
            <v>59.645.168/0001-05</v>
          </cell>
          <cell r="X772" t="str">
            <v>SERSIL DO BRASIL SERVICOS TERCEIRIZADOS LTDA</v>
          </cell>
          <cell r="Y772" t="str">
            <v>Banco do Brasil S.A.</v>
          </cell>
          <cell r="Z772">
            <v>1</v>
          </cell>
          <cell r="AA772">
            <v>1204</v>
          </cell>
          <cell r="AB772">
            <v>49532</v>
          </cell>
          <cell r="AC772" t="str">
            <v>SP</v>
          </cell>
          <cell r="AD772" t="str">
            <v>São Paulo</v>
          </cell>
          <cell r="AE772" t="str">
            <v>PO REF. NFSE 1723 - SERSIL Baseado em Pedidos de compra 12908.</v>
          </cell>
          <cell r="AF772">
            <v>50109.31</v>
          </cell>
        </row>
        <row r="773">
          <cell r="W773" t="str">
            <v>11.433.871/0001-15</v>
          </cell>
          <cell r="X773" t="str">
            <v>ESTRUTURAR TELECOM LTDA</v>
          </cell>
          <cell r="Y773" t="str">
            <v>BANCO C6 S.A – C6 BANK</v>
          </cell>
          <cell r="Z773">
            <v>336</v>
          </cell>
          <cell r="AA773">
            <v>1</v>
          </cell>
          <cell r="AB773">
            <v>33206871</v>
          </cell>
          <cell r="AC773" t="str">
            <v>SP</v>
          </cell>
          <cell r="AD773" t="str">
            <v>Ribeirão Preto</v>
          </cell>
          <cell r="AE773" t="str">
            <v>Pedido de Compra Integrado NIMBI Baseado em Pedidos de compra 4907. REF. NFSE 260 - ESTRUTURAR</v>
          </cell>
          <cell r="AF773">
            <v>690</v>
          </cell>
        </row>
        <row r="774">
          <cell r="W774" t="str">
            <v>44.292.941/0001-11</v>
          </cell>
          <cell r="X774" t="str">
            <v>RESFRIARES LOJA DO INSTALADOR LTDA</v>
          </cell>
          <cell r="Y774" t="str">
            <v>BANCOOB</v>
          </cell>
          <cell r="Z774">
            <v>756</v>
          </cell>
          <cell r="AA774">
            <v>3010</v>
          </cell>
          <cell r="AB774">
            <v>234435</v>
          </cell>
          <cell r="AC774" t="str">
            <v>ES</v>
          </cell>
          <cell r="AD774" t="str">
            <v>Serra</v>
          </cell>
          <cell r="AE774" t="str">
            <v>PO REF. A NFSE 215 -  Manutenção preventiva, preditiva e corretiva. Baseado em Pedidos de compra 12939.</v>
          </cell>
          <cell r="AF774">
            <v>1750</v>
          </cell>
        </row>
        <row r="775">
          <cell r="W775" t="str">
            <v>75.771.477/0001-70</v>
          </cell>
          <cell r="X775" t="str">
            <v>ISS PREF DE LONDRINA</v>
          </cell>
          <cell r="Y775" t="str">
            <v>Banco Bradesco S.A.</v>
          </cell>
          <cell r="Z775">
            <v>237</v>
          </cell>
          <cell r="AA775">
            <v>3060</v>
          </cell>
          <cell r="AB775">
            <v>48632</v>
          </cell>
          <cell r="AC775" t="str">
            <v>PR</v>
          </cell>
          <cell r="AD775" t="str">
            <v>Londrina</v>
          </cell>
          <cell r="AE775" t="str">
            <v>PO REF GUIA ISS RETIDO 41664421 - PREF DE LONDRINA Baseado em Pedidos de compra 13056.</v>
          </cell>
          <cell r="AF775">
            <v>165.06</v>
          </cell>
        </row>
        <row r="776">
          <cell r="W776" t="str">
            <v>28.538.734/0001-48</v>
          </cell>
          <cell r="X776" t="str">
            <v>TRIBUNAL DE JUSTICA DO ESTADO DO RIO DE JANEIRO</v>
          </cell>
          <cell r="AC776" t="str">
            <v>RJ</v>
          </cell>
          <cell r="AD776" t="str">
            <v>Rio de Janeiro</v>
          </cell>
          <cell r="AE776" t="str">
            <v>PO REF A DEPOSITO JUDICIAL CONTRACHEQUE NOV/25RITA DE CÁSSIA- 20168190001 Baseado em Pedidos de compra 13095.</v>
          </cell>
          <cell r="AF776">
            <v>484.5</v>
          </cell>
        </row>
        <row r="777">
          <cell r="X777" t="str">
            <v>LANEIR DA SILVA PEREIRA WAKI</v>
          </cell>
          <cell r="Y777" t="str">
            <v>Banco Santander (Brasil) S. A.</v>
          </cell>
          <cell r="Z777">
            <v>33</v>
          </cell>
          <cell r="AA777">
            <v>157</v>
          </cell>
          <cell r="AB777">
            <v>1049496</v>
          </cell>
          <cell r="AC777" t="str">
            <v>SP</v>
          </cell>
          <cell r="AD777" t="str">
            <v>Guarulhos</v>
          </cell>
          <cell r="AE777" t="str">
            <v>PO REF A AJUDA CUSTO EDITAL 01/24- ANEXO 3- SD-AAA-2024/00775- LANEIR Baseado em Pedidos de compra 13106.</v>
          </cell>
          <cell r="AF777">
            <v>17902.240000000002</v>
          </cell>
        </row>
        <row r="778">
          <cell r="W778" t="str">
            <v>43.776.517/0001-80</v>
          </cell>
          <cell r="X778" t="str">
            <v>COMPANHIA DE SANEAMENTO BASICO DO ESTADO DE SAO PAULO - SABE</v>
          </cell>
          <cell r="Y778" t="str">
            <v>Banco Bradesco S.A.</v>
          </cell>
          <cell r="Z778">
            <v>237</v>
          </cell>
          <cell r="AA778">
            <v>3129</v>
          </cell>
          <cell r="AB778">
            <v>174201</v>
          </cell>
          <cell r="AC778" t="str">
            <v>SP</v>
          </cell>
          <cell r="AD778" t="str">
            <v>São Paulo</v>
          </cell>
          <cell r="AE778" t="str">
            <v>PO REF A FORNECIMENTO AGUA E ESGOTO- FATURA 2025101701529- SABESP Baseado em Pedidos de compra 13112.</v>
          </cell>
          <cell r="AF778">
            <v>118.09</v>
          </cell>
        </row>
        <row r="779">
          <cell r="W779" t="str">
            <v>32.101.415/0001-48</v>
          </cell>
          <cell r="X779" t="str">
            <v>AMBIENTS AR CLIMATIZACAO LTDA</v>
          </cell>
          <cell r="Y779" t="str">
            <v>BANCO COOPERATIVO SICREDI S.A.</v>
          </cell>
          <cell r="Z779">
            <v>748</v>
          </cell>
          <cell r="AA779">
            <v>259</v>
          </cell>
          <cell r="AB779">
            <v>78915</v>
          </cell>
          <cell r="AC779" t="str">
            <v>MG</v>
          </cell>
          <cell r="AD779" t="str">
            <v>Uberaba</v>
          </cell>
          <cell r="AE779" t="str">
            <v>Pedido de Compra Integrado NIMBI- NFSE 202500000000067 Baseado em Pedidos de compra 12026.</v>
          </cell>
          <cell r="AF779">
            <v>3499.98</v>
          </cell>
        </row>
        <row r="780">
          <cell r="W780" t="str">
            <v>46.006.214/0001-76</v>
          </cell>
          <cell r="X780" t="str">
            <v>VALIMED SAUDE OCUPACIONAL LTDA</v>
          </cell>
          <cell r="AC780" t="str">
            <v>SP</v>
          </cell>
          <cell r="AD780" t="str">
            <v>Valinhos</v>
          </cell>
          <cell r="AE780" t="str">
            <v>Pedido de Compra Integrado NIMBI- NFSE 2327- VALIMED Baseado em Pedidos de compra 5300.</v>
          </cell>
          <cell r="AF780">
            <v>243.97</v>
          </cell>
        </row>
        <row r="781">
          <cell r="W781" t="str">
            <v>46.006.214/0001-76</v>
          </cell>
          <cell r="X781" t="str">
            <v>VALIMED SAUDE OCUPACIONAL LTDA</v>
          </cell>
          <cell r="AC781" t="str">
            <v>SP</v>
          </cell>
          <cell r="AD781" t="str">
            <v>Valinhos</v>
          </cell>
          <cell r="AE781" t="str">
            <v>Pedido de Compra Integrado NIMBI- NFSE 2328- VALIMED Baseado em Pedidos de compra 5815.</v>
          </cell>
          <cell r="AF781">
            <v>1681.68</v>
          </cell>
        </row>
        <row r="782">
          <cell r="W782" t="str">
            <v>50.190.142/0001-37</v>
          </cell>
          <cell r="X782" t="str">
            <v>B CARVALHO LTDA</v>
          </cell>
          <cell r="Y782" t="str">
            <v>BANCO COOPERATIVO SICREDI S.A.</v>
          </cell>
          <cell r="Z782">
            <v>748</v>
          </cell>
          <cell r="AA782">
            <v>818</v>
          </cell>
          <cell r="AB782">
            <v>29098</v>
          </cell>
          <cell r="AC782" t="str">
            <v>PA</v>
          </cell>
          <cell r="AD782" t="str">
            <v>Altamira</v>
          </cell>
          <cell r="AE782" t="str">
            <v>PO REF A SERVICOS CONTINUOS DE LIMPEZA- NFSE 202500000000028- B CARVALHO Baseado em Pedidos de compra 13184.</v>
          </cell>
          <cell r="AF782">
            <v>9604.1200000000008</v>
          </cell>
        </row>
        <row r="783">
          <cell r="X783" t="str">
            <v>DANIEL RODRIGUES PIRES BEZERRA</v>
          </cell>
          <cell r="Y783" t="str">
            <v>Banco do Brasil S.A.</v>
          </cell>
          <cell r="Z783">
            <v>1</v>
          </cell>
          <cell r="AA783">
            <v>5065</v>
          </cell>
          <cell r="AB783">
            <v>13307</v>
          </cell>
          <cell r="AC783" t="str">
            <v>SP</v>
          </cell>
          <cell r="AD783" t="str">
            <v>Campinas</v>
          </cell>
          <cell r="AE783" t="str">
            <v>PO REF A REEMBOLSO PASSAGEM- EXTRATO 2667 E SV 109/DNKP/2025- DANIEL RODRIGUES Baseado em Pedidos de compra 13188.</v>
          </cell>
          <cell r="AF783">
            <v>116.89</v>
          </cell>
        </row>
        <row r="784">
          <cell r="X784" t="str">
            <v>FOLHA DE PAGAMENTO - FERIAS</v>
          </cell>
          <cell r="Y784" t="str">
            <v>Itaú Unibanco  S.A.</v>
          </cell>
          <cell r="Z784">
            <v>341</v>
          </cell>
          <cell r="AA784">
            <v>689</v>
          </cell>
          <cell r="AB784">
            <v>91363</v>
          </cell>
          <cell r="AE784" t="str">
            <v>PO REF FOLHA FERIAS 17/12/2025 A 31/12/2025 SANTANDER 15122025 033 Baseado em Pedidos de compra 13196.</v>
          </cell>
          <cell r="AF784">
            <v>309751.71000000002</v>
          </cell>
        </row>
        <row r="785">
          <cell r="X785" t="str">
            <v>FOLHA DE PAGAMENTO - FERIAS</v>
          </cell>
          <cell r="Y785" t="str">
            <v>Itaú Unibanco  S.A.</v>
          </cell>
          <cell r="Z785">
            <v>341</v>
          </cell>
          <cell r="AA785">
            <v>689</v>
          </cell>
          <cell r="AB785">
            <v>91363</v>
          </cell>
          <cell r="AE785" t="str">
            <v>PO REF FOLHA FERIAS 17/12/2025 A 31/12/2025 BRADESCO 15122025 237 Baseado em Pedidos de compra 13198.</v>
          </cell>
          <cell r="AF785">
            <v>151100.42000000001</v>
          </cell>
        </row>
        <row r="786">
          <cell r="X786" t="str">
            <v>FOLHA DE PAGAMENTO - FERIAS</v>
          </cell>
          <cell r="Y786" t="str">
            <v>Itaú Unibanco  S.A.</v>
          </cell>
          <cell r="Z786">
            <v>341</v>
          </cell>
          <cell r="AA786">
            <v>689</v>
          </cell>
          <cell r="AB786">
            <v>91363</v>
          </cell>
          <cell r="AE786" t="str">
            <v>PO REF PENSAO SOBRE FERIAS 17/12/2025 A 31/12/2025 BANCO DO BRASIL - 15122025_001 Baseado em Pedidos de compra 13203.</v>
          </cell>
          <cell r="AF786">
            <v>2165.1799999999998</v>
          </cell>
        </row>
        <row r="787">
          <cell r="X787" t="str">
            <v>FOLHA DE PAGAMENTO - FERIAS</v>
          </cell>
          <cell r="Y787" t="str">
            <v>Itaú Unibanco  S.A.</v>
          </cell>
          <cell r="Z787">
            <v>341</v>
          </cell>
          <cell r="AA787">
            <v>689</v>
          </cell>
          <cell r="AB787">
            <v>91363</v>
          </cell>
          <cell r="AE787" t="str">
            <v>PO REF FOLHA PENSAO SOBRE FERIAS 17/12/2025 A 31/12/2025 - 15122025_237 Baseado em Pedidos de compra 13204.</v>
          </cell>
          <cell r="AF787">
            <v>1217.54</v>
          </cell>
        </row>
        <row r="788">
          <cell r="X788" t="str">
            <v>FOLHA DE PAGAMENTO - PENSÃO</v>
          </cell>
          <cell r="Y788" t="str">
            <v>Itaú Unibanco  S.A.</v>
          </cell>
          <cell r="Z788">
            <v>341</v>
          </cell>
          <cell r="AA788">
            <v>689</v>
          </cell>
          <cell r="AB788">
            <v>91363</v>
          </cell>
          <cell r="AE788" t="str">
            <v>PO REF A PENSAO SOBRE FERIAS PERIODO 01/01 A 04/01- 15122025_01_341- ITAU Baseado em Pedidos de compra 13205.</v>
          </cell>
          <cell r="AF788">
            <v>340.77</v>
          </cell>
        </row>
        <row r="789">
          <cell r="X789" t="str">
            <v>FOLHA DE PAGAMENTO - FERIAS</v>
          </cell>
          <cell r="Y789" t="str">
            <v>Itaú Unibanco  S.A.</v>
          </cell>
          <cell r="Z789">
            <v>341</v>
          </cell>
          <cell r="AA789">
            <v>689</v>
          </cell>
          <cell r="AB789">
            <v>91363</v>
          </cell>
          <cell r="AE789" t="str">
            <v>PO REF FOLHA PENSAO SOBRE FOLHA 17/12/2025 A 31/12/2025 - 15122025_341 Baseado em Pedidos de compra 13206.</v>
          </cell>
          <cell r="AF789">
            <v>2460.64</v>
          </cell>
        </row>
        <row r="790">
          <cell r="X790" t="str">
            <v>FOLHA DE PAGAMENTO - PENSÃO</v>
          </cell>
          <cell r="Y790" t="str">
            <v>Itaú Unibanco  S.A.</v>
          </cell>
          <cell r="Z790">
            <v>341</v>
          </cell>
          <cell r="AA790">
            <v>689</v>
          </cell>
          <cell r="AB790">
            <v>91363</v>
          </cell>
          <cell r="AE790" t="str">
            <v>PO REF A PENSAO SOBRE FERIAS PERIODO 01/01 A 04/01/26- 15122025_01_001- BANCO DO BRASIL Baseado em Pedidos de compra 13207.</v>
          </cell>
          <cell r="AF790">
            <v>5781.46</v>
          </cell>
        </row>
        <row r="791">
          <cell r="W791" t="str">
            <v>10.358.190/0001-77</v>
          </cell>
          <cell r="X791" t="str">
            <v>ISS PREF DE PETROLINA</v>
          </cell>
          <cell r="Y791" t="str">
            <v>Banco Bradesco S.A.</v>
          </cell>
          <cell r="Z791">
            <v>237</v>
          </cell>
          <cell r="AA791">
            <v>3090</v>
          </cell>
          <cell r="AB791">
            <v>48632</v>
          </cell>
          <cell r="AC791" t="str">
            <v>PE</v>
          </cell>
          <cell r="AD791" t="str">
            <v>Petrolina</v>
          </cell>
          <cell r="AE791" t="str">
            <v>PO REF GUIA ISS 00016124471 REF NOV/25 - PREF DE PETROLINA Baseado em Pedidos de compra 13211.</v>
          </cell>
          <cell r="AF791">
            <v>290.04000000000002</v>
          </cell>
        </row>
        <row r="792">
          <cell r="X792" t="str">
            <v>FOLHA DE PAGAMENTO - FERIAS</v>
          </cell>
          <cell r="Y792" t="str">
            <v>Itaú Unibanco  S.A.</v>
          </cell>
          <cell r="Z792">
            <v>341</v>
          </cell>
          <cell r="AA792">
            <v>689</v>
          </cell>
          <cell r="AB792">
            <v>91363</v>
          </cell>
          <cell r="AE792" t="str">
            <v>PO REF A FERIAS PERIODO 01/01 a 04/01/26- 15122025_01 237- BRADESCO Baseado em Pedidos de compra 13210.</v>
          </cell>
          <cell r="AF792">
            <v>49314.1</v>
          </cell>
        </row>
        <row r="793">
          <cell r="W793" t="str">
            <v>06.554.430/0001-31</v>
          </cell>
          <cell r="X793" t="str">
            <v>ISS PREF DE PARNAIBA</v>
          </cell>
          <cell r="Y793" t="str">
            <v>Banco Bradesco S.A.</v>
          </cell>
          <cell r="Z793">
            <v>237</v>
          </cell>
          <cell r="AA793">
            <v>3060</v>
          </cell>
          <cell r="AB793">
            <v>48632</v>
          </cell>
          <cell r="AC793" t="str">
            <v>PI</v>
          </cell>
          <cell r="AD793" t="str">
            <v>Parnaíba</v>
          </cell>
          <cell r="AE793" t="str">
            <v>PO REF GUIA ISS 000163740 REF NOV/2025 - PREF DE PARNAIBA Baseado em Pedidos de compra 13212.</v>
          </cell>
          <cell r="AF793">
            <v>92.67</v>
          </cell>
        </row>
        <row r="794">
          <cell r="X794" t="str">
            <v>FOLHA DE PAGAMENTO - FERIAS</v>
          </cell>
          <cell r="Y794" t="str">
            <v>Itaú Unibanco  S.A.</v>
          </cell>
          <cell r="Z794">
            <v>341</v>
          </cell>
          <cell r="AA794">
            <v>689</v>
          </cell>
          <cell r="AB794">
            <v>91363</v>
          </cell>
          <cell r="AE794" t="str">
            <v>PO REF A FERIAS PERIODO 01/01 A 04/01/26- 15122025_01 033- SANTANDER Baseado em Pedidos de compra 13213.</v>
          </cell>
          <cell r="AF794">
            <v>205806.2</v>
          </cell>
        </row>
        <row r="795">
          <cell r="W795" t="str">
            <v>46.137.410/0001-80</v>
          </cell>
          <cell r="X795" t="str">
            <v>ISS PREF DE BAURU</v>
          </cell>
          <cell r="Y795" t="str">
            <v>Banco Bradesco S.A.</v>
          </cell>
          <cell r="Z795">
            <v>237</v>
          </cell>
          <cell r="AA795">
            <v>3060</v>
          </cell>
          <cell r="AB795">
            <v>48632</v>
          </cell>
          <cell r="AC795" t="str">
            <v>SP</v>
          </cell>
          <cell r="AD795" t="str">
            <v>Bauru</v>
          </cell>
          <cell r="AE795" t="str">
            <v>PO REF GUIA ISS 26924920 REF NOV/2025 - PREF DE BAURU Baseado em Pedidos de compra 13217.</v>
          </cell>
          <cell r="AF795">
            <v>426</v>
          </cell>
        </row>
        <row r="796">
          <cell r="W796" t="str">
            <v>83.169.623/0001-10</v>
          </cell>
          <cell r="X796" t="str">
            <v>ISS PREF DE JOINVILLE</v>
          </cell>
          <cell r="Y796" t="str">
            <v>Banco Bradesco S.A.</v>
          </cell>
          <cell r="Z796">
            <v>237</v>
          </cell>
          <cell r="AA796">
            <v>3060</v>
          </cell>
          <cell r="AB796">
            <v>48632</v>
          </cell>
          <cell r="AC796" t="str">
            <v>SC</v>
          </cell>
          <cell r="AD796" t="str">
            <v>Joinville</v>
          </cell>
          <cell r="AE796" t="str">
            <v>PO REF GUIA ISS 925250000137777 REF NOV/25 - PREF DE JOINVILHE Baseado em Pedidos de compra 13218.</v>
          </cell>
          <cell r="AF796">
            <v>207.49</v>
          </cell>
        </row>
        <row r="797">
          <cell r="W797" t="str">
            <v>24.851.511/0001-85</v>
          </cell>
          <cell r="X797" t="str">
            <v>ISS PREF DE PALMAS</v>
          </cell>
          <cell r="Y797" t="str">
            <v>Banco Bradesco S.A.</v>
          </cell>
          <cell r="Z797">
            <v>237</v>
          </cell>
          <cell r="AA797">
            <v>3060</v>
          </cell>
          <cell r="AB797">
            <v>48632</v>
          </cell>
          <cell r="AC797" t="str">
            <v>TO</v>
          </cell>
          <cell r="AD797" t="str">
            <v>Palmas</v>
          </cell>
          <cell r="AE797" t="str">
            <v>PO REF GUIA ISS 861500 - PREF DE PALMAS Baseado em Pedidos de compra 13219.</v>
          </cell>
          <cell r="AF797">
            <v>447.08</v>
          </cell>
        </row>
        <row r="798">
          <cell r="X798" t="str">
            <v>LUCIANO FERREIRA DA SILVA</v>
          </cell>
          <cell r="Y798" t="str">
            <v>Banco do Brasil S.A.</v>
          </cell>
          <cell r="Z798">
            <v>1</v>
          </cell>
          <cell r="AA798">
            <v>1001</v>
          </cell>
          <cell r="AB798">
            <v>39004</v>
          </cell>
          <cell r="AC798" t="str">
            <v>MG</v>
          </cell>
          <cell r="AD798" t="str">
            <v>Uberlândia</v>
          </cell>
          <cell r="AE798" t="str">
            <v>PO REF PGTO DIARIA PLANO DE DESPESA 2760 - LUCIANO FERREIRA Baseado em Pedidos de compra 13220.</v>
          </cell>
          <cell r="AF798">
            <v>1088.5</v>
          </cell>
        </row>
        <row r="799">
          <cell r="W799" t="str">
            <v>18.431.312/0001-15</v>
          </cell>
          <cell r="X799" t="str">
            <v>ISS PREF DE UBERLANDIA</v>
          </cell>
          <cell r="Y799" t="str">
            <v>Banco Bradesco S.A.</v>
          </cell>
          <cell r="Z799">
            <v>237</v>
          </cell>
          <cell r="AA799">
            <v>3060</v>
          </cell>
          <cell r="AB799">
            <v>48632</v>
          </cell>
          <cell r="AC799" t="str">
            <v>MG</v>
          </cell>
          <cell r="AD799" t="str">
            <v>Uberlândia</v>
          </cell>
          <cell r="AE799" t="str">
            <v>PO REF GUIA ISS 1626582572 REF NOV/2025 - PREF DE UBERLANDIA Baseado em Pedidos de compra 13223.</v>
          </cell>
          <cell r="AF799">
            <v>1034.25</v>
          </cell>
        </row>
        <row r="800">
          <cell r="W800" t="str">
            <v>03.439.239/0001-50</v>
          </cell>
          <cell r="X800" t="str">
            <v>ISS PREF DE BARRA DO GARCAS</v>
          </cell>
          <cell r="AC800" t="str">
            <v>MT</v>
          </cell>
          <cell r="AD800" t="str">
            <v>Barra do Garças</v>
          </cell>
          <cell r="AE800" t="str">
            <v>PO REF A ISS- 20250000006845021 E 20250000006845042- MUNICIPIO DE BARRA DE GARCAS Baseado em Pedidos de compra 13224.</v>
          </cell>
          <cell r="AF800">
            <v>585.52</v>
          </cell>
        </row>
        <row r="801">
          <cell r="W801" t="str">
            <v>00.394.429/0001-00</v>
          </cell>
          <cell r="X801" t="str">
            <v>COMANDO DA AERONAUTICA</v>
          </cell>
          <cell r="AC801" t="str">
            <v>DF</v>
          </cell>
          <cell r="AD801" t="str">
            <v>Brasília</v>
          </cell>
          <cell r="AE801" t="str">
            <v>PO REF A GUIA RECOLHIMENTO DA UNIAO- 112025_1892796 Baseado em Pedidos de compra 13226.</v>
          </cell>
          <cell r="AF801">
            <v>27796.47</v>
          </cell>
        </row>
        <row r="802">
          <cell r="W802" t="str">
            <v>37.370.652/0001-28</v>
          </cell>
          <cell r="X802" t="str">
            <v>MECO ELEVADORES LTDA</v>
          </cell>
          <cell r="Y802" t="str">
            <v>Fitbank Instituição de Pagamento S.A.</v>
          </cell>
          <cell r="Z802">
            <v>450</v>
          </cell>
          <cell r="AA802">
            <v>1</v>
          </cell>
          <cell r="AB802">
            <v>8533553929</v>
          </cell>
          <cell r="AC802" t="str">
            <v>SP</v>
          </cell>
          <cell r="AD802" t="str">
            <v>Ribeirão Preto</v>
          </cell>
          <cell r="AE802" t="str">
            <v>Pedido de Compra Integrado NIMBI Baseado em Pedidos de compra 10164.- NFSE 1273</v>
          </cell>
          <cell r="AF802">
            <v>1000</v>
          </cell>
        </row>
        <row r="803">
          <cell r="W803" t="str">
            <v>88.067.780/0001-38</v>
          </cell>
          <cell r="X803" t="str">
            <v>ISS PREF DE TAQUARI</v>
          </cell>
          <cell r="Y803" t="str">
            <v>Banco Bradesco S.A.</v>
          </cell>
          <cell r="Z803">
            <v>237</v>
          </cell>
          <cell r="AA803">
            <v>3176</v>
          </cell>
          <cell r="AB803">
            <v>680132</v>
          </cell>
          <cell r="AC803" t="str">
            <v>RS</v>
          </cell>
          <cell r="AD803" t="str">
            <v>Taquari</v>
          </cell>
          <cell r="AE803" t="str">
            <v>PO REF GUIA ISS 8000000009009 REF NOV/2025 - TAQUARI Baseado em Pedidos de compra 13227.</v>
          </cell>
          <cell r="AF803">
            <v>310.38</v>
          </cell>
        </row>
        <row r="804">
          <cell r="X804" t="str">
            <v>ROBSON RIBEIRO CHAGAS</v>
          </cell>
          <cell r="Y804" t="str">
            <v>Banco Santander (Brasil) S. A.</v>
          </cell>
          <cell r="Z804">
            <v>33</v>
          </cell>
          <cell r="AA804">
            <v>628</v>
          </cell>
          <cell r="AB804">
            <v>1055228</v>
          </cell>
          <cell r="AC804" t="str">
            <v>SP</v>
          </cell>
          <cell r="AD804" t="str">
            <v>Guarulhos</v>
          </cell>
          <cell r="AE804" t="str">
            <v>PO REF A SOLICITACAO VIAGEM- EXTRATO 2765- ROBSON RIBEIRO Baseado em Pedidos de compra 13228.</v>
          </cell>
          <cell r="AF804">
            <v>517.5</v>
          </cell>
        </row>
        <row r="805">
          <cell r="X805" t="str">
            <v>DANIEL RODRIGUES PIRES BEZERRA</v>
          </cell>
          <cell r="Y805" t="str">
            <v>Banco do Brasil S.A.</v>
          </cell>
          <cell r="Z805">
            <v>1</v>
          </cell>
          <cell r="AA805">
            <v>5065</v>
          </cell>
          <cell r="AB805">
            <v>13307</v>
          </cell>
          <cell r="AC805" t="str">
            <v>SP</v>
          </cell>
          <cell r="AD805" t="str">
            <v>Campinas</v>
          </cell>
          <cell r="AE805" t="str">
            <v>PO REF A SOLICITACAO VIAGEM- EXTRATO 2769- DANIEL RODRIGUES Baseado em Pedidos de compra 13229.</v>
          </cell>
          <cell r="AF805">
            <v>219</v>
          </cell>
        </row>
        <row r="806">
          <cell r="W806" t="str">
            <v>25.201.004/0001-69</v>
          </cell>
          <cell r="X806" t="str">
            <v>SOBENO SERVICOS PARA ELEVADORES LTDA</v>
          </cell>
          <cell r="Y806" t="str">
            <v>Banco Santander (Brasil) S. A.</v>
          </cell>
          <cell r="Z806">
            <v>33</v>
          </cell>
          <cell r="AA806">
            <v>951</v>
          </cell>
          <cell r="AB806">
            <v>13002072</v>
          </cell>
          <cell r="AC806" t="str">
            <v>PR</v>
          </cell>
          <cell r="AD806" t="str">
            <v>Londrina</v>
          </cell>
          <cell r="AE806" t="str">
            <v>PO REF NFSE 6031 - SOBENO SERVICOS Baseado em Pedidos de compra 13019.</v>
          </cell>
          <cell r="AF806">
            <v>1200</v>
          </cell>
        </row>
        <row r="807">
          <cell r="W807" t="str">
            <v>41.744.507/0001-37</v>
          </cell>
          <cell r="X807" t="str">
            <v>PRITECH COMERCIO DE EPI, FERRAMENTAS E INSTALACOES LTDA</v>
          </cell>
          <cell r="Y807" t="str">
            <v>Banco Santander (Brasil) S. A.</v>
          </cell>
          <cell r="Z807">
            <v>33</v>
          </cell>
          <cell r="AA807">
            <v>352</v>
          </cell>
          <cell r="AB807">
            <v>13009462</v>
          </cell>
          <cell r="AC807" t="str">
            <v>SP</v>
          </cell>
          <cell r="AD807" t="str">
            <v>Ourinhos</v>
          </cell>
          <cell r="AE807" t="str">
            <v>Pedido de Compra Integrado NIMBI- NF 771- PRITECH Baseado em Pedidos de compra 11208.</v>
          </cell>
          <cell r="AF807">
            <v>3160</v>
          </cell>
        </row>
        <row r="808">
          <cell r="W808" t="str">
            <v>42.736.102/0001-10</v>
          </cell>
          <cell r="X808" t="str">
            <v>FOLHA DE PAGAMENTO - SALARIOS</v>
          </cell>
          <cell r="Y808" t="str">
            <v>Itaú Unibanco  S.A.</v>
          </cell>
          <cell r="Z808">
            <v>341</v>
          </cell>
          <cell r="AA808">
            <v>689</v>
          </cell>
          <cell r="AB808">
            <v>91363</v>
          </cell>
          <cell r="AE808" t="str">
            <v>PO REF FOLHA 2 PARCELA 13 SALARIO SANTANDER - 132025 002 033 Baseado em Pedidos de compra 13232.</v>
          </cell>
          <cell r="AF808">
            <v>1563117.26</v>
          </cell>
        </row>
        <row r="809">
          <cell r="W809" t="str">
            <v>42.736.102/0001-10</v>
          </cell>
          <cell r="X809" t="str">
            <v>FOLHA DE PAGAMENTO - SALARIOS</v>
          </cell>
          <cell r="Y809" t="str">
            <v>Itaú Unibanco  S.A.</v>
          </cell>
          <cell r="Z809">
            <v>341</v>
          </cell>
          <cell r="AA809">
            <v>689</v>
          </cell>
          <cell r="AB809">
            <v>91363</v>
          </cell>
          <cell r="AE809" t="str">
            <v>PO REF FOLHA 2ª PARCELA 13º SALARIO BRADESCO - 132025 02_237 Baseado em Pedidos de compra 13233.</v>
          </cell>
          <cell r="AF809">
            <v>748159.5</v>
          </cell>
        </row>
        <row r="810">
          <cell r="W810" t="str">
            <v>23.857.184/0001-06</v>
          </cell>
          <cell r="X810" t="str">
            <v>CRACHAS E CORDOES LTDA</v>
          </cell>
          <cell r="Y810" t="str">
            <v>Itaú Unibanco  S.A.</v>
          </cell>
          <cell r="Z810">
            <v>341</v>
          </cell>
          <cell r="AA810">
            <v>6256</v>
          </cell>
          <cell r="AB810">
            <v>32049</v>
          </cell>
          <cell r="AC810" t="str">
            <v>GO</v>
          </cell>
          <cell r="AD810" t="str">
            <v>Aparecida de Goiânia</v>
          </cell>
          <cell r="AE810" t="str">
            <v>Pedido de Compra Integrado NIMBI- NFSE 3885 Baseado em Pedidos de compra 12092.</v>
          </cell>
          <cell r="AF810">
            <v>165</v>
          </cell>
        </row>
        <row r="811">
          <cell r="W811" t="str">
            <v>02.772.704/0001-08</v>
          </cell>
          <cell r="X811" t="str">
            <v>FUNDO DE FISCALIZACAO DAS TELECOMUNICACOES</v>
          </cell>
          <cell r="Y811" t="str">
            <v>Banco do Brasil S.A.</v>
          </cell>
          <cell r="Z811">
            <v>1</v>
          </cell>
          <cell r="AA811">
            <v>1607</v>
          </cell>
          <cell r="AB811">
            <v>333218</v>
          </cell>
          <cell r="AC811" t="str">
            <v>DF</v>
          </cell>
          <cell r="AD811" t="str">
            <v>Brasília</v>
          </cell>
          <cell r="AE811" t="str">
            <v>PO REF. BOLETO 910169993 - TAXA DE FISCALIZAÇÃO - ANATEL Baseado em Pedidos de compra 13237.</v>
          </cell>
          <cell r="AF811">
            <v>804.48</v>
          </cell>
        </row>
        <row r="812">
          <cell r="W812" t="str">
            <v>18.738.582/0001-73</v>
          </cell>
          <cell r="X812" t="str">
            <v>AGEU PEREIRA DA SILVA</v>
          </cell>
          <cell r="Y812" t="str">
            <v>Banco Santander (Brasil) S. A.</v>
          </cell>
          <cell r="Z812">
            <v>33</v>
          </cell>
          <cell r="AA812">
            <v>4326</v>
          </cell>
          <cell r="AB812">
            <v>13005033</v>
          </cell>
          <cell r="AC812" t="str">
            <v>PI</v>
          </cell>
          <cell r="AD812" t="str">
            <v>Teresina</v>
          </cell>
          <cell r="AE812" t="str">
            <v>Pedido de Compra Integrado NIMBI Baseado em Pedidos de compra 12402. REF. NFSE 1157 - AGEU PEREIRA</v>
          </cell>
          <cell r="AF812">
            <v>2200</v>
          </cell>
        </row>
        <row r="813">
          <cell r="W813" t="str">
            <v>96.163.977/0001-07</v>
          </cell>
          <cell r="X813" t="str">
            <v>TCM TARSIS COMERCIAL DE MERCADORIAS E SERVICOS LTDA</v>
          </cell>
          <cell r="Y813" t="str">
            <v>Banco do Brasil S.A.</v>
          </cell>
          <cell r="Z813">
            <v>1</v>
          </cell>
          <cell r="AA813">
            <v>6589</v>
          </cell>
          <cell r="AB813">
            <v>100687</v>
          </cell>
          <cell r="AC813" t="str">
            <v>SP</v>
          </cell>
          <cell r="AD813" t="str">
            <v>São Paulo</v>
          </cell>
          <cell r="AE813" t="str">
            <v>Pedido de Compra Integrado NIMBI Baseado em Pedidos de compra 11078. REF. DANFE 3001 - TCM TARSIS</v>
          </cell>
          <cell r="AF813">
            <v>1280</v>
          </cell>
        </row>
        <row r="814">
          <cell r="W814" t="str">
            <v>61.585.865/2334-15</v>
          </cell>
          <cell r="X814" t="str">
            <v>RAIA DROGASIL S/A</v>
          </cell>
          <cell r="AC814" t="str">
            <v>PE</v>
          </cell>
          <cell r="AD814" t="str">
            <v>Petrolina</v>
          </cell>
          <cell r="AE814" t="str">
            <v>PO REF A CUPOM FISCAL 263731- RAIA (FUNDO FIXO- 021DNBPL-2025- JOSE AGEU) Baseado em Pedidos de compra 13238.</v>
          </cell>
          <cell r="AF814">
            <v>30</v>
          </cell>
        </row>
        <row r="815">
          <cell r="W815" t="str">
            <v>21.513.638/0001-04</v>
          </cell>
          <cell r="X815" t="str">
            <v>CAZATTOS LTDA</v>
          </cell>
          <cell r="AC815" t="str">
            <v>PR</v>
          </cell>
          <cell r="AD815" t="str">
            <v>Maringá</v>
          </cell>
          <cell r="AE815" t="str">
            <v>PO REF A NF 57802- CAZATTOS (FUNDO FIXO- 021DNBPL-2025- JOSE AGEU) Baseado em Pedidos de compra 13239.</v>
          </cell>
          <cell r="AF815">
            <v>350.42</v>
          </cell>
        </row>
        <row r="816">
          <cell r="X816" t="str">
            <v>JOSE AGEU LAYME NETO</v>
          </cell>
          <cell r="Y816" t="str">
            <v>Banco Bradesco S.A.</v>
          </cell>
          <cell r="Z816">
            <v>237</v>
          </cell>
          <cell r="AA816">
            <v>3176</v>
          </cell>
          <cell r="AB816">
            <v>680132</v>
          </cell>
          <cell r="AC816" t="str">
            <v>PE</v>
          </cell>
          <cell r="AD816" t="str">
            <v>Petrolina</v>
          </cell>
          <cell r="AE816" t="str">
            <v>PO REF A FUNDO FIXO- 021DNBPL-2025- JOSE AGEU Baseado em Pedidos de compra 13241.</v>
          </cell>
          <cell r="AF816">
            <v>380.42</v>
          </cell>
        </row>
        <row r="817">
          <cell r="W817" t="str">
            <v>02.558.157/0001-62</v>
          </cell>
          <cell r="X817" t="str">
            <v>TELEFONICA BRASIL S.A.</v>
          </cell>
          <cell r="AC817" t="str">
            <v>SP</v>
          </cell>
          <cell r="AD817" t="str">
            <v>São Paulo</v>
          </cell>
          <cell r="AE817" t="str">
            <v>PO REF A SERVICO TELEFONIA MOVEL- NFSTE 1776- TELEFONICA Baseado em Pedidos de compra 13187.</v>
          </cell>
          <cell r="AF817">
            <v>119.98</v>
          </cell>
        </row>
        <row r="818">
          <cell r="W818" t="str">
            <v>03.506.307/0001-57</v>
          </cell>
          <cell r="X818" t="str">
            <v>TICKET SOLUCOES HDFGT S/A</v>
          </cell>
          <cell r="Y818" t="str">
            <v>Banco do Brasil S.A.</v>
          </cell>
          <cell r="Z818">
            <v>1</v>
          </cell>
          <cell r="AA818">
            <v>1913</v>
          </cell>
          <cell r="AB818">
            <v>14694</v>
          </cell>
          <cell r="AC818" t="str">
            <v>RS</v>
          </cell>
          <cell r="AD818" t="str">
            <v>Campo Bom</v>
          </cell>
          <cell r="AE818" t="str">
            <v>PO REF A VALE COMBUSTIVEL- NFSE 51478767- TICKET SOLUCOES Baseado em Pedidos de compra 13222.</v>
          </cell>
          <cell r="AF818">
            <v>358651.2</v>
          </cell>
        </row>
        <row r="819">
          <cell r="W819" t="str">
            <v>42.736.102/0001-10</v>
          </cell>
          <cell r="X819" t="str">
            <v>FOLHA DE PAGAMENTO - SALARIOS</v>
          </cell>
          <cell r="Y819" t="str">
            <v>Itaú Unibanco  S.A.</v>
          </cell>
          <cell r="Z819">
            <v>341</v>
          </cell>
          <cell r="AA819">
            <v>689</v>
          </cell>
          <cell r="AB819">
            <v>91363</v>
          </cell>
          <cell r="AE819" t="str">
            <v>PO REF. PENSÃO SOBRE A 2ª PARCELA DO 13º_2025 - BANCO DO  BRASIL - 1325_2_001 Baseado em Pedidos de compra 13311.</v>
          </cell>
          <cell r="AF819">
            <v>98723.64</v>
          </cell>
        </row>
        <row r="820">
          <cell r="W820" t="str">
            <v>42.736.102/0001-10</v>
          </cell>
          <cell r="X820" t="str">
            <v>FOLHA DE PAGAMENTO - SALARIOS</v>
          </cell>
          <cell r="Y820" t="str">
            <v>Itaú Unibanco  S.A.</v>
          </cell>
          <cell r="Z820">
            <v>341</v>
          </cell>
          <cell r="AA820">
            <v>689</v>
          </cell>
          <cell r="AB820">
            <v>91363</v>
          </cell>
          <cell r="AE820" t="str">
            <v>PO REF. PENSÃO SOBRE A 2ª PARCELA DO 13º_2025 - SANTANDER - 1325_2_033 Baseado em Pedidos de compra 13313.</v>
          </cell>
          <cell r="AF820">
            <v>18208.41</v>
          </cell>
        </row>
        <row r="821">
          <cell r="W821" t="str">
            <v>42.736.102/0001-10</v>
          </cell>
          <cell r="X821" t="str">
            <v>FOLHA DE PAGAMENTO - SALARIOS</v>
          </cell>
          <cell r="Y821" t="str">
            <v>Itaú Unibanco  S.A.</v>
          </cell>
          <cell r="Z821">
            <v>341</v>
          </cell>
          <cell r="AA821">
            <v>689</v>
          </cell>
          <cell r="AB821">
            <v>91363</v>
          </cell>
          <cell r="AE821" t="str">
            <v>PO REF. PENSÃO SOBRE A 2ª PARCELA DO 13º_2025 - BRADESCO - 1325_2_237 Baseado em Pedidos de compra 13316.</v>
          </cell>
          <cell r="AF821">
            <v>13757.62</v>
          </cell>
        </row>
        <row r="822">
          <cell r="W822" t="str">
            <v>42.736.102/0001-10</v>
          </cell>
          <cell r="X822" t="str">
            <v>FOLHA DE PAGAMENTO - SALARIOS</v>
          </cell>
          <cell r="Y822" t="str">
            <v>Itaú Unibanco  S.A.</v>
          </cell>
          <cell r="Z822">
            <v>341</v>
          </cell>
          <cell r="AA822">
            <v>689</v>
          </cell>
          <cell r="AB822">
            <v>91363</v>
          </cell>
          <cell r="AE822" t="str">
            <v>PO REF.  PENSÃO SOBRE A 2ª PARCELA DO 13º_2025 - ITAU - 1325_2_341 Baseado em Pedidos de compra 13318.</v>
          </cell>
          <cell r="AF822">
            <v>27309.86</v>
          </cell>
        </row>
        <row r="823">
          <cell r="W823" t="str">
            <v>60.746.948/0538-28</v>
          </cell>
          <cell r="X823" t="str">
            <v>BANCO BRADESCO S.A.</v>
          </cell>
          <cell r="AC823" t="str">
            <v>RJ</v>
          </cell>
          <cell r="AD823" t="str">
            <v>Rio de Janeiro</v>
          </cell>
          <cell r="AE823" t="str">
            <v>PO REF. TARIFAS BANCÁRIAS - 16/12 Baseado em Pedidos de compra 13372.</v>
          </cell>
          <cell r="AF823">
            <v>46.23</v>
          </cell>
        </row>
        <row r="824">
          <cell r="W824" t="str">
            <v>00.000.000/4906-95</v>
          </cell>
          <cell r="X824" t="str">
            <v>BANCO DO BRASIL SA</v>
          </cell>
          <cell r="AC824" t="str">
            <v>RJ</v>
          </cell>
          <cell r="AD824" t="str">
            <v>Rio de Janeiro</v>
          </cell>
          <cell r="AE824" t="str">
            <v>PO REF. A TARIFA BANCÁRIA -  15/12 Baseado em Pedidos de compra 13377.</v>
          </cell>
          <cell r="AF824">
            <v>542.79999999999995</v>
          </cell>
        </row>
        <row r="825">
          <cell r="W825" t="str">
            <v>46.139.952/0001-91</v>
          </cell>
          <cell r="X825" t="str">
            <v>DEPARTAMENTO DE AGUA E ESGOTO</v>
          </cell>
          <cell r="AC825" t="str">
            <v>SP</v>
          </cell>
          <cell r="AD825" t="str">
            <v>Bauru</v>
          </cell>
          <cell r="AE825" t="str">
            <v>PO REF A CONTA AGUA E ESGOTO- FATURA 800103466- DAE Baseado em Pedidos de compra 12468.</v>
          </cell>
          <cell r="AF825">
            <v>78.930000000000007</v>
          </cell>
        </row>
        <row r="826">
          <cell r="W826" t="str">
            <v>46.139.952/0001-91</v>
          </cell>
          <cell r="X826" t="str">
            <v>DEPARTAMENTO DE AGUA E ESGOTO</v>
          </cell>
          <cell r="AC826" t="str">
            <v>SP</v>
          </cell>
          <cell r="AD826" t="str">
            <v>Bauru</v>
          </cell>
          <cell r="AE826" t="str">
            <v>PO REF A CONTA DE AGUA E ESGOTO- FATURA 800103031- DAE Baseado em Pedidos de compra 12470.</v>
          </cell>
          <cell r="AF826">
            <v>78.930000000000007</v>
          </cell>
        </row>
        <row r="827">
          <cell r="W827" t="str">
            <v>04.795.101/0001-57</v>
          </cell>
          <cell r="X827" t="str">
            <v>FENIX ASSESSORIA &amp; GESTAO EMPRESARIAL LTDA</v>
          </cell>
          <cell r="Y827" t="str">
            <v>Banco do Brasil S.A.</v>
          </cell>
          <cell r="Z827">
            <v>1</v>
          </cell>
          <cell r="AA827">
            <v>1505</v>
          </cell>
          <cell r="AB827">
            <v>39932</v>
          </cell>
          <cell r="AC827" t="str">
            <v>TO</v>
          </cell>
          <cell r="AD827" t="str">
            <v>Palmas</v>
          </cell>
          <cell r="AE827" t="str">
            <v>PO REF. NFSE 2091 - FENIX ASSESSORIA Baseado em Pedidos de compra 12916.</v>
          </cell>
          <cell r="AF827">
            <v>8941.52</v>
          </cell>
        </row>
        <row r="828">
          <cell r="W828" t="str">
            <v>19.726.111/0001-08</v>
          </cell>
          <cell r="X828" t="str">
            <v>CONCESSIONARIA AEROPORTO RIO DE JANEIRO S.A.</v>
          </cell>
          <cell r="AC828" t="str">
            <v>RJ</v>
          </cell>
          <cell r="AD828" t="str">
            <v>Rio de Janeiro</v>
          </cell>
          <cell r="AE828" t="str">
            <v>PO REF A SERVICO TI- NFSE 4861828- RIO GALEAO Baseado em Pedidos de compra 12986.</v>
          </cell>
          <cell r="AF828">
            <v>12503.03</v>
          </cell>
        </row>
        <row r="829">
          <cell r="W829" t="str">
            <v>33.402.939/0002-12</v>
          </cell>
          <cell r="X829" t="str">
            <v>AEROPORTOS DO SUDESTE DO BRASIL S.A</v>
          </cell>
          <cell r="Y829" t="str">
            <v>Banco Citibank S.A.</v>
          </cell>
          <cell r="Z829">
            <v>745</v>
          </cell>
          <cell r="AA829">
            <v>1</v>
          </cell>
          <cell r="AB829">
            <v>8620090</v>
          </cell>
          <cell r="AC829" t="str">
            <v>RJ</v>
          </cell>
          <cell r="AD829" t="str">
            <v>Macaé</v>
          </cell>
          <cell r="AE829" t="str">
            <v>PO REF BOLETO 000001391 - AEROPORTOS DO SUDESTE Baseado em Pedidos de compra 13066.</v>
          </cell>
          <cell r="AF829">
            <v>30774.5</v>
          </cell>
        </row>
        <row r="830">
          <cell r="X830" t="str">
            <v>JORGE EDUARDO CERVO GERMINI JUNIOR</v>
          </cell>
          <cell r="Y830" t="str">
            <v>Itaú Unibanco  S.A.</v>
          </cell>
          <cell r="Z830">
            <v>341</v>
          </cell>
          <cell r="AA830">
            <v>380</v>
          </cell>
          <cell r="AB830">
            <v>63724</v>
          </cell>
          <cell r="AC830" t="str">
            <v>RJ</v>
          </cell>
          <cell r="AD830" t="str">
            <v>Rio de Janeiro</v>
          </cell>
          <cell r="AE830" t="str">
            <v>PO REF REEMBOLSO VIAGEM PLANO DE DESPESA 1593 - JORGE EDUARDO CERVO Baseado em Pedidos de compra 13069.</v>
          </cell>
          <cell r="AF830">
            <v>229.98</v>
          </cell>
        </row>
        <row r="831">
          <cell r="X831" t="str">
            <v>MURILO PRADO DE MELLO</v>
          </cell>
          <cell r="Y831" t="str">
            <v>BANCO C6 S.A – C6 BANK</v>
          </cell>
          <cell r="Z831">
            <v>336</v>
          </cell>
          <cell r="AA831">
            <v>1</v>
          </cell>
          <cell r="AB831">
            <v>20260774</v>
          </cell>
          <cell r="AC831" t="str">
            <v>SP</v>
          </cell>
          <cell r="AD831" t="str">
            <v>Bauru</v>
          </cell>
          <cell r="AE831" t="str">
            <v>PO REF REEMBOLSO VIAGEM PLANO DE DESPESA 2687 - MURILO PRADO Baseado em Pedidos de compra 13091.</v>
          </cell>
          <cell r="AF831">
            <v>637.91</v>
          </cell>
        </row>
        <row r="832">
          <cell r="W832" t="str">
            <v>21.816.728/0001-66</v>
          </cell>
          <cell r="X832" t="str">
            <v>SOLUCOES FACILITIES LTDA</v>
          </cell>
          <cell r="Y832" t="str">
            <v>Caixa Econômica Federal</v>
          </cell>
          <cell r="Z832">
            <v>104</v>
          </cell>
          <cell r="AA832">
            <v>2381</v>
          </cell>
          <cell r="AB832">
            <v>575683996</v>
          </cell>
          <cell r="AC832" t="str">
            <v>MG</v>
          </cell>
          <cell r="AD832" t="str">
            <v>Contagem</v>
          </cell>
          <cell r="AE832" t="str">
            <v>PO REF NFSE 208 - SOLUCOES FACILITIES Baseado em Pedidos de compra 13093.</v>
          </cell>
          <cell r="AF832">
            <v>4056.14</v>
          </cell>
        </row>
        <row r="833">
          <cell r="W833" t="str">
            <v>40.432.544/0001-47</v>
          </cell>
          <cell r="X833" t="str">
            <v>CLARO S.A.</v>
          </cell>
          <cell r="AC833" t="str">
            <v>SP</v>
          </cell>
          <cell r="AD833" t="str">
            <v>São Paulo</v>
          </cell>
          <cell r="AE833" t="str">
            <v>Pedido de Compra Integrado NIMBI Baseado em Pedidos de compra 11347. REF. FATURA 177137686013 - CLARO</v>
          </cell>
          <cell r="AF833">
            <v>224.64</v>
          </cell>
        </row>
        <row r="834">
          <cell r="W834" t="str">
            <v>17.482.916/0001-28</v>
          </cell>
          <cell r="X834" t="str">
            <v>TRANSFORT-GESTAO EM SERVICOS TERCEIRIZADOS E LIMPEZA LTDA</v>
          </cell>
          <cell r="Y834" t="str">
            <v>Caixa Econômica Federal</v>
          </cell>
          <cell r="Z834">
            <v>104</v>
          </cell>
          <cell r="AA834">
            <v>388</v>
          </cell>
          <cell r="AB834">
            <v>578493298</v>
          </cell>
          <cell r="AC834" t="str">
            <v>PR</v>
          </cell>
          <cell r="AD834" t="str">
            <v>Cornélio Procópio</v>
          </cell>
          <cell r="AE834" t="str">
            <v>PO REF. NFSE 1281 - TRANSFORT Baseado em Pedidos de compra 13245.</v>
          </cell>
          <cell r="AF834">
            <v>11010.01</v>
          </cell>
        </row>
        <row r="835">
          <cell r="W835" t="str">
            <v>33.262.062/0001-20</v>
          </cell>
          <cell r="X835" t="str">
            <v>FERREIRA SERVICOS E MANUTENCAO LTDA</v>
          </cell>
          <cell r="Y835" t="str">
            <v>Itaú Unibanco  S.A.</v>
          </cell>
          <cell r="Z835">
            <v>341</v>
          </cell>
          <cell r="AA835">
            <v>8308</v>
          </cell>
          <cell r="AB835">
            <v>59910</v>
          </cell>
          <cell r="AC835" t="str">
            <v>MA</v>
          </cell>
          <cell r="AD835" t="str">
            <v>São Luís</v>
          </cell>
          <cell r="AE835" t="str">
            <v>PO REF. NFSE 704 - FERREIRA SERVIÇOS Baseado em Pedidos de compra 13246.</v>
          </cell>
          <cell r="AF835">
            <v>10149.39</v>
          </cell>
        </row>
        <row r="836">
          <cell r="W836" t="str">
            <v>29.115.474/0001-60</v>
          </cell>
          <cell r="X836" t="str">
            <v>ISS PREF DE MACAE</v>
          </cell>
          <cell r="Y836" t="str">
            <v>Banco Bradesco S.A.</v>
          </cell>
          <cell r="Z836">
            <v>237</v>
          </cell>
          <cell r="AA836">
            <v>3060</v>
          </cell>
          <cell r="AB836">
            <v>48632</v>
          </cell>
          <cell r="AC836" t="str">
            <v>RJ</v>
          </cell>
          <cell r="AD836" t="str">
            <v>Macaé</v>
          </cell>
          <cell r="AE836" t="str">
            <v>PO REF. ISS 1000585763 - NOVEMBRO/2025 Baseado em Pedidos de compra 13248.</v>
          </cell>
          <cell r="AF836">
            <v>3532.16</v>
          </cell>
        </row>
        <row r="837">
          <cell r="W837" t="str">
            <v>07.432.517/0001-07</v>
          </cell>
          <cell r="X837" t="str">
            <v>SIMPRESS COMERCIO LOCACAO E SERVICOS LTDA</v>
          </cell>
          <cell r="Y837" t="str">
            <v>Banco do Brasil S.A.</v>
          </cell>
          <cell r="Z837">
            <v>1</v>
          </cell>
          <cell r="AA837">
            <v>3400</v>
          </cell>
          <cell r="AB837">
            <v>105457</v>
          </cell>
          <cell r="AC837" t="str">
            <v>SP</v>
          </cell>
          <cell r="AD837" t="str">
            <v>Santana de Parnaíba</v>
          </cell>
          <cell r="AE837" t="str">
            <v>PO REF. NFSE 325995 - TICKET Baseado em Pedidos de compra 13249.</v>
          </cell>
          <cell r="AF837">
            <v>239.71</v>
          </cell>
        </row>
        <row r="838">
          <cell r="W838" t="str">
            <v>11.814.539/0001-09</v>
          </cell>
          <cell r="X838" t="str">
            <v>NECC - NUCLEO ESPECIALIZADO EM CARDIOLOGIA E CIRURGIA CARDIOVASCULAR LTDA.</v>
          </cell>
          <cell r="Y838" t="str">
            <v>Banco do Brasil S.A.</v>
          </cell>
          <cell r="Z838">
            <v>1</v>
          </cell>
          <cell r="AA838">
            <v>1479</v>
          </cell>
          <cell r="AB838">
            <v>32838</v>
          </cell>
          <cell r="AC838" t="str">
            <v>MG</v>
          </cell>
          <cell r="AD838" t="str">
            <v>Montes Claros</v>
          </cell>
          <cell r="AE838" t="str">
            <v>Pedido de Compra Integrado NIMBI Baseado em Pedidos de compra 11345. REF. NFSE 202500000007888 - NECC</v>
          </cell>
          <cell r="AF838">
            <v>600</v>
          </cell>
        </row>
        <row r="839">
          <cell r="W839" t="str">
            <v>05.853.163/0001-30</v>
          </cell>
          <cell r="X839" t="str">
            <v>ISS PREF DE MARABA</v>
          </cell>
          <cell r="Y839" t="str">
            <v>Banco Bradesco S.A.</v>
          </cell>
          <cell r="Z839">
            <v>237</v>
          </cell>
          <cell r="AA839">
            <v>3060</v>
          </cell>
          <cell r="AB839">
            <v>48632</v>
          </cell>
          <cell r="AC839" t="str">
            <v>PA</v>
          </cell>
          <cell r="AD839" t="str">
            <v>Marabá</v>
          </cell>
          <cell r="AE839" t="str">
            <v>PO REF. ISS 8239547 - NOVEMBRO/2025 Baseado em Pedidos de compra 13251.</v>
          </cell>
          <cell r="AF839">
            <v>95.65</v>
          </cell>
        </row>
        <row r="840">
          <cell r="W840" t="str">
            <v>47.866.934/0001-74</v>
          </cell>
          <cell r="X840" t="str">
            <v>TICKET SERVICOS SA</v>
          </cell>
          <cell r="AC840" t="str">
            <v>SP</v>
          </cell>
          <cell r="AD840" t="str">
            <v>São Paulo</v>
          </cell>
          <cell r="AE840" t="str">
            <v>PO REF. NFSE 95791983 - TICKET Baseado em Pedidos de compra 13255.</v>
          </cell>
          <cell r="AF840">
            <v>2176.5700000000002</v>
          </cell>
        </row>
        <row r="841">
          <cell r="X841" t="str">
            <v>BRUNA THAIS DE OLIVEIRA SOUTO</v>
          </cell>
          <cell r="Y841" t="str">
            <v>Banco Bradesco S.A.</v>
          </cell>
          <cell r="Z841">
            <v>237</v>
          </cell>
          <cell r="AA841">
            <v>3176</v>
          </cell>
          <cell r="AB841">
            <v>680132</v>
          </cell>
          <cell r="AC841" t="str">
            <v>RJ</v>
          </cell>
          <cell r="AD841" t="str">
            <v>Macaé</v>
          </cell>
          <cell r="AE841" t="str">
            <v>PO REF. FUNDO FIXO - 012-DNBME-2025 - BRUNA Baseado em Pedidos de compra 13274.</v>
          </cell>
          <cell r="AF841">
            <v>2061.36</v>
          </cell>
        </row>
        <row r="842">
          <cell r="W842" t="str">
            <v>08.924.581/0001-60</v>
          </cell>
          <cell r="X842" t="str">
            <v>ISS PREF BAYEUX</v>
          </cell>
          <cell r="AC842" t="str">
            <v>PB</v>
          </cell>
          <cell r="AD842" t="str">
            <v>Bayeux</v>
          </cell>
          <cell r="AE842" t="str">
            <v>PO REF GUIA ISS RETIDO 5000875 REF OUTUBRO/2025 - PREF BAYEUX Baseado em Pedidos de compra 13309.</v>
          </cell>
          <cell r="AF842">
            <v>1165.81</v>
          </cell>
        </row>
        <row r="843">
          <cell r="W843" t="str">
            <v>42.736.102/0001-10</v>
          </cell>
          <cell r="X843" t="str">
            <v>FOLHA DE PAGAMENTO - SALARIOS</v>
          </cell>
          <cell r="Y843" t="str">
            <v>Itaú Unibanco  S.A.</v>
          </cell>
          <cell r="Z843">
            <v>341</v>
          </cell>
          <cell r="AA843">
            <v>689</v>
          </cell>
          <cell r="AB843">
            <v>91363</v>
          </cell>
          <cell r="AE843" t="str">
            <v>PO REF. PENSÃO SOBRE A 2ª PARCELA DO 13º_2025 - BANCO DO  BRASIL - 1325_2_001 Baseado em Pedidos de compra 13311.</v>
          </cell>
          <cell r="AF843">
            <v>98723.64</v>
          </cell>
        </row>
        <row r="844">
          <cell r="W844" t="str">
            <v>02.959.392/0001-46</v>
          </cell>
          <cell r="X844" t="str">
            <v>UP BRASIL ADMINISTRACAO E SERVICOS LTDA.</v>
          </cell>
          <cell r="Y844" t="str">
            <v>Banco do Brasil S.A.</v>
          </cell>
          <cell r="Z844">
            <v>1</v>
          </cell>
          <cell r="AA844">
            <v>1913</v>
          </cell>
          <cell r="AB844">
            <v>56293</v>
          </cell>
          <cell r="AC844" t="str">
            <v>SP</v>
          </cell>
          <cell r="AD844" t="str">
            <v>São Paulo</v>
          </cell>
          <cell r="AE844" t="str">
            <v>PO REF A VALE REFEICAO E ALIMENTACAO- NFSE 7976638- UP BRASIL Baseado em Pedidos de compra 13399.</v>
          </cell>
          <cell r="AF844">
            <v>97794</v>
          </cell>
        </row>
        <row r="845">
          <cell r="W845" t="str">
            <v>60.746.948/0538-28</v>
          </cell>
          <cell r="X845" t="str">
            <v>BANCO BRADESCO S.A.</v>
          </cell>
          <cell r="AC845" t="str">
            <v>RJ</v>
          </cell>
          <cell r="AD845" t="str">
            <v>Rio de Janeiro</v>
          </cell>
          <cell r="AE845" t="str">
            <v>PO REF. A TARIFAS E TRANSFERÊNCIA - 16/12 Baseado em Pedidos de compra 13426.</v>
          </cell>
          <cell r="AF845">
            <v>200000</v>
          </cell>
        </row>
        <row r="846">
          <cell r="W846" t="str">
            <v>00.000.000/4906-95</v>
          </cell>
          <cell r="X846" t="str">
            <v>BANCO DO BRASIL SA</v>
          </cell>
          <cell r="AC846" t="str">
            <v>RJ</v>
          </cell>
          <cell r="AD846" t="str">
            <v>Rio de Janeiro</v>
          </cell>
          <cell r="AE846" t="str">
            <v>PO REF. TARIFAS E TRANSFERÊNCIAS - 16/12 Baseado em Pedidos de compra 13451.</v>
          </cell>
          <cell r="AF846">
            <v>10652.87</v>
          </cell>
        </row>
        <row r="847">
          <cell r="W847" t="str">
            <v>60.746.948/0538-28</v>
          </cell>
          <cell r="X847" t="str">
            <v>BANCO BRADESCO S.A.</v>
          </cell>
          <cell r="AC847" t="str">
            <v>RJ</v>
          </cell>
          <cell r="AD847" t="str">
            <v>Rio de Janeiro</v>
          </cell>
          <cell r="AE847" t="str">
            <v>PO REF. A TARIFAS E TRANSFERÊNCIA - 16/12 Baseado em Pedidos de compra 13426.</v>
          </cell>
          <cell r="AF847">
            <v>38.270000000000003</v>
          </cell>
        </row>
        <row r="848">
          <cell r="W848" t="str">
            <v>00.000.000/4906-95</v>
          </cell>
          <cell r="X848" t="str">
            <v>BANCO DO BRASIL SA</v>
          </cell>
          <cell r="AC848" t="str">
            <v>RJ</v>
          </cell>
          <cell r="AD848" t="str">
            <v>Rio de Janeiro</v>
          </cell>
          <cell r="AE848" t="str">
            <v>PO REF. TARIFAS E TRANSFERÊNCIAS - 16/12 Baseado em Pedidos de compra 13451.</v>
          </cell>
          <cell r="AF848">
            <v>79.599999999999994</v>
          </cell>
        </row>
        <row r="849">
          <cell r="W849" t="str">
            <v>02.535.864/0001-33</v>
          </cell>
          <cell r="X849" t="str">
            <v>VR BENEFICIOS E SERVICOS DE PROCESSAMENTO S.A</v>
          </cell>
          <cell r="AC849" t="str">
            <v>SP</v>
          </cell>
          <cell r="AD849" t="str">
            <v>São Paulo</v>
          </cell>
          <cell r="AE849" t="str">
            <v>PO REF A VALE REFEICAO E ALIMENTACAO- NFSE 90659066 Baseado em Pedidos de compra 13625.</v>
          </cell>
          <cell r="AF849">
            <v>9507.75</v>
          </cell>
        </row>
        <row r="850">
          <cell r="W850" t="str">
            <v>04.740.876/0001-25</v>
          </cell>
          <cell r="X850" t="str">
            <v>ALELO INSTITUICAO DE PAGAMENTO SA</v>
          </cell>
          <cell r="AC850" t="str">
            <v>SP</v>
          </cell>
          <cell r="AD850" t="str">
            <v>Barueri</v>
          </cell>
          <cell r="AE850" t="str">
            <v>PO REF A VALE REFEICAO E ALIMENTACAO- NFSE 666741 Baseado em Pedidos de compra 13627.</v>
          </cell>
          <cell r="AF850">
            <v>1358.26</v>
          </cell>
        </row>
        <row r="851">
          <cell r="W851" t="str">
            <v>69.034.668/0001-56</v>
          </cell>
          <cell r="X851" t="str">
            <v>PLUXEE BENEFICIOS BRASIL S.A.</v>
          </cell>
          <cell r="AC851" t="str">
            <v>SP</v>
          </cell>
          <cell r="AD851" t="str">
            <v>São Paulo</v>
          </cell>
          <cell r="AE851" t="str">
            <v>PO REF A VALE REFEICAO E ALIMENTACAO- NFSE 6710085 Baseado em Pedidos de compra 13628.</v>
          </cell>
          <cell r="AF851">
            <v>32598</v>
          </cell>
        </row>
        <row r="852">
          <cell r="W852" t="str">
            <v>06.344.497/0001-41</v>
          </cell>
          <cell r="X852" t="str">
            <v>VEROCHEQUE REFEICOES LTDA</v>
          </cell>
          <cell r="AC852" t="str">
            <v>SP</v>
          </cell>
          <cell r="AD852" t="str">
            <v>Ribeirão Preto</v>
          </cell>
          <cell r="AE852" t="str">
            <v>PO REF A VALE REFICAO E ALIMENTACAO- NFSE 7641572 Baseado em Pedidos de compra 13629.</v>
          </cell>
          <cell r="AF852">
            <v>23090.25</v>
          </cell>
        </row>
        <row r="853">
          <cell r="W853" t="str">
            <v>27.339.371/0001-59</v>
          </cell>
          <cell r="X853" t="str">
            <v>METTA DISTRIBUIDORA E COMERCIO LTDA</v>
          </cell>
          <cell r="Y853" t="str">
            <v>Banco Bradesco S.A.</v>
          </cell>
          <cell r="Z853">
            <v>237</v>
          </cell>
          <cell r="AA853">
            <v>244</v>
          </cell>
          <cell r="AB853">
            <v>236796</v>
          </cell>
          <cell r="AC853" t="str">
            <v>GO</v>
          </cell>
          <cell r="AD853" t="str">
            <v>Goiânia</v>
          </cell>
          <cell r="AE853" t="str">
            <v>PO REF. A NFE 1755 - AQUISIÇÃO DE AR CONDICIONADO Baseado em Pedidos de compra 12475.</v>
          </cell>
          <cell r="AF853">
            <v>3850</v>
          </cell>
        </row>
        <row r="854">
          <cell r="W854" t="str">
            <v>40.432.544/0001-47</v>
          </cell>
          <cell r="X854" t="str">
            <v>CLARO S.A.</v>
          </cell>
          <cell r="AC854" t="str">
            <v>SP</v>
          </cell>
          <cell r="AD854" t="str">
            <v>São Paulo</v>
          </cell>
          <cell r="AE854" t="str">
            <v>Pedido de Compra Integrado NIMBI Baseado em Pedidos de compra 3247.</v>
          </cell>
          <cell r="AF854">
            <v>74.900000000000006</v>
          </cell>
        </row>
        <row r="855">
          <cell r="W855" t="str">
            <v>40.432.544/0001-47</v>
          </cell>
          <cell r="X855" t="str">
            <v>CLARO S.A.</v>
          </cell>
          <cell r="AC855" t="str">
            <v>SP</v>
          </cell>
          <cell r="AD855" t="str">
            <v>São Paulo</v>
          </cell>
          <cell r="AE855" t="str">
            <v>Baseado em Pedidos de compra 5297. - FAT 183954264006 - CLARO SA</v>
          </cell>
          <cell r="AF855">
            <v>149.80000000000001</v>
          </cell>
        </row>
        <row r="856">
          <cell r="W856" t="str">
            <v>40.432.544/0001-47</v>
          </cell>
          <cell r="X856" t="str">
            <v>CLARO S.A.</v>
          </cell>
          <cell r="AC856" t="str">
            <v>SP</v>
          </cell>
          <cell r="AD856" t="str">
            <v>São Paulo</v>
          </cell>
          <cell r="AE856" t="str">
            <v>Pedido de Compra Integrado NIMBI Baseado em Pedidos de compra 9813. - FAT 215725870 - CLARO SA</v>
          </cell>
          <cell r="AF856">
            <v>299.60000000000002</v>
          </cell>
        </row>
        <row r="857">
          <cell r="W857" t="str">
            <v>03.548.170/0001-01</v>
          </cell>
          <cell r="X857" t="str">
            <v>HOBECO SUDAMERICANA LTDA</v>
          </cell>
          <cell r="Y857" t="str">
            <v>Banco do Brasil S.A.</v>
          </cell>
          <cell r="Z857">
            <v>1</v>
          </cell>
          <cell r="AA857" t="str">
            <v>0183-x</v>
          </cell>
          <cell r="AB857">
            <v>109438</v>
          </cell>
          <cell r="AC857" t="str">
            <v>RJ</v>
          </cell>
          <cell r="AD857" t="str">
            <v>Rio de Janeiro</v>
          </cell>
          <cell r="AE857" t="str">
            <v>PO REF. DANFE 3974 Baseado em Pedidos de compra 12859.</v>
          </cell>
          <cell r="AF857">
            <v>220800</v>
          </cell>
        </row>
        <row r="858">
          <cell r="X858" t="str">
            <v>MARCELO SARASOL DA SILVEIRA</v>
          </cell>
          <cell r="Y858" t="str">
            <v>BANCO COOPERATIVO SICREDI S.A.</v>
          </cell>
          <cell r="Z858">
            <v>748</v>
          </cell>
          <cell r="AA858">
            <v>651</v>
          </cell>
          <cell r="AB858">
            <v>69900</v>
          </cell>
          <cell r="AC858" t="str">
            <v>RS</v>
          </cell>
          <cell r="AD858" t="str">
            <v>Bagé</v>
          </cell>
          <cell r="AE858" t="str">
            <v>PO REF. SOLICITAÇÃO VIAGEM - PLANO 2746 - Vigência: 22/12/2025 - 26/12/2025 Baseado em Pedidos de compra 12917.</v>
          </cell>
          <cell r="AF858">
            <v>1399.5</v>
          </cell>
        </row>
        <row r="859">
          <cell r="X859" t="str">
            <v>CESAR RAMOS DE ANDRADE</v>
          </cell>
          <cell r="Y859" t="str">
            <v>Itaú Unibanco  S.A.</v>
          </cell>
          <cell r="Z859">
            <v>341</v>
          </cell>
          <cell r="AA859">
            <v>7756</v>
          </cell>
          <cell r="AB859">
            <v>37974</v>
          </cell>
          <cell r="AC859" t="str">
            <v>MG</v>
          </cell>
          <cell r="AD859" t="str">
            <v>Montes Claros</v>
          </cell>
          <cell r="AE859" t="str">
            <v>PO REF PGTO DIARIA PLANO DE DESPESA 2737 - CESAR RAMOS Baseado em Pedidos de compra 12985.</v>
          </cell>
          <cell r="AF859">
            <v>517.5</v>
          </cell>
        </row>
        <row r="860">
          <cell r="W860" t="str">
            <v>40.432.544/0001-47</v>
          </cell>
          <cell r="X860" t="str">
            <v>CLARO S.A.</v>
          </cell>
          <cell r="AC860" t="str">
            <v>SP</v>
          </cell>
          <cell r="AD860" t="str">
            <v>São Paulo</v>
          </cell>
          <cell r="AE860" t="str">
            <v>PO REF. FATURA 183882396006 - CLARO S/A Baseado em Pedidos de compra 13084.</v>
          </cell>
          <cell r="AF860">
            <v>74.900000000000006</v>
          </cell>
        </row>
        <row r="861">
          <cell r="W861" t="str">
            <v>34.028.316/0002-94</v>
          </cell>
          <cell r="X861" t="str">
            <v>EMPRESA BRASILEIRA DE CORREIOS E TELEGRAFOS</v>
          </cell>
          <cell r="AC861" t="str">
            <v>RJ</v>
          </cell>
          <cell r="AD861" t="str">
            <v>Rio de Janeiro</v>
          </cell>
          <cell r="AE861" t="str">
            <v>PO REF. FATURA 818397 - PACOTE DE SERVIÇOS DOS CORREIOS - EBCT-EMP.BRASILEIRA Baseado em Pedidos de compra 13086.</v>
          </cell>
          <cell r="AF861">
            <v>656.2</v>
          </cell>
        </row>
        <row r="862">
          <cell r="W862" t="str">
            <v>37.381.902/0001-25</v>
          </cell>
          <cell r="X862" t="str">
            <v>REDE NACIONAL DE APRENDIZAGEM, PROMOCAO SOCIAL E INTEGRACAO</v>
          </cell>
          <cell r="Y862" t="str">
            <v>Banco do Brasil S.A.</v>
          </cell>
          <cell r="Z862">
            <v>1</v>
          </cell>
          <cell r="AA862">
            <v>5116</v>
          </cell>
          <cell r="AB862">
            <v>4222</v>
          </cell>
          <cell r="AC862" t="str">
            <v>DF</v>
          </cell>
          <cell r="AD862" t="str">
            <v>Brasília</v>
          </cell>
          <cell r="AE862" t="str">
            <v>PO REF. NFSE 121904 - PRESTAÇÃO SERVIÇO JOVENS APRENDIZES -  NOVEMBRO 2025 Baseado em Pedidos de compra 13090.</v>
          </cell>
          <cell r="AF862">
            <v>3555.14</v>
          </cell>
        </row>
        <row r="863">
          <cell r="W863" t="str">
            <v>61.082.717/0001-14</v>
          </cell>
          <cell r="X863" t="str">
            <v>61.082.717 VALDECI APARECIDO BATISTA FERREIRA</v>
          </cell>
          <cell r="Y863" t="str">
            <v>Banco Intermedium S.A.</v>
          </cell>
          <cell r="Z863">
            <v>77</v>
          </cell>
          <cell r="AA863">
            <v>1</v>
          </cell>
          <cell r="AB863">
            <v>45091955</v>
          </cell>
          <cell r="AC863" t="str">
            <v>SP</v>
          </cell>
          <cell r="AD863" t="str">
            <v>Bauru</v>
          </cell>
          <cell r="AE863" t="str">
            <v>PO REF. NFSE 6 Baseado em Pedidos de compra 13062.</v>
          </cell>
          <cell r="AF863">
            <v>5033</v>
          </cell>
        </row>
        <row r="864">
          <cell r="X864" t="str">
            <v>EDMAR EVERSON ALVES</v>
          </cell>
          <cell r="Y864" t="str">
            <v>Banco Bradesco S.A.</v>
          </cell>
          <cell r="Z864">
            <v>237</v>
          </cell>
          <cell r="AA864">
            <v>163</v>
          </cell>
          <cell r="AB864">
            <v>276926</v>
          </cell>
          <cell r="AC864" t="str">
            <v>SC</v>
          </cell>
          <cell r="AD864" t="str">
            <v>Navegantes</v>
          </cell>
          <cell r="AE864" t="str">
            <v>PO REF PGTO DIARIA PLANO DE DESPESA 2753 - EDMAR EVERSON Baseado em Pedidos de compra 13097.</v>
          </cell>
          <cell r="AF864">
            <v>517.5</v>
          </cell>
        </row>
        <row r="865">
          <cell r="W865" t="str">
            <v>33.661.745/0001-50</v>
          </cell>
          <cell r="X865" t="str">
            <v>CENTRO DE INTEGRAÇÃO EMPRESA-ESCOLA DO ESTADO</v>
          </cell>
          <cell r="Y865" t="str">
            <v>Banco Bradesco S.A.</v>
          </cell>
          <cell r="Z865">
            <v>237</v>
          </cell>
          <cell r="AA865">
            <v>3391</v>
          </cell>
          <cell r="AB865">
            <v>95401</v>
          </cell>
          <cell r="AC865" t="str">
            <v>RJ</v>
          </cell>
          <cell r="AD865" t="str">
            <v>Rio de Janeiro</v>
          </cell>
          <cell r="AE865" t="str">
            <v>PO REF NFSE 345007 - CIEE Baseado em Pedidos de compra 13098.</v>
          </cell>
          <cell r="AF865">
            <v>1135.96</v>
          </cell>
        </row>
        <row r="866">
          <cell r="W866" t="str">
            <v>33.661.745/0001-50</v>
          </cell>
          <cell r="X866" t="str">
            <v>CENTRO DE INTEGRAÇÃO EMPRESA-ESCOLA DO ESTADO</v>
          </cell>
          <cell r="Y866" t="str">
            <v>Banco Bradesco S.A.</v>
          </cell>
          <cell r="Z866">
            <v>237</v>
          </cell>
          <cell r="AA866">
            <v>3391</v>
          </cell>
          <cell r="AB866">
            <v>95401</v>
          </cell>
          <cell r="AC866" t="str">
            <v>RJ</v>
          </cell>
          <cell r="AD866" t="str">
            <v>Rio de Janeiro</v>
          </cell>
          <cell r="AE866" t="str">
            <v>PO REF RECIBO 78358 - CIEE Baseado em Pedidos de compra 13101.</v>
          </cell>
          <cell r="AF866">
            <v>1967.54</v>
          </cell>
        </row>
        <row r="867">
          <cell r="X867" t="str">
            <v>JULIO CESAR VIDOTTO</v>
          </cell>
          <cell r="Y867" t="str">
            <v>Itaú Unibanco  S.A.</v>
          </cell>
          <cell r="Z867">
            <v>341</v>
          </cell>
          <cell r="AA867">
            <v>545</v>
          </cell>
          <cell r="AB867">
            <v>2777</v>
          </cell>
          <cell r="AC867" t="str">
            <v>SP</v>
          </cell>
          <cell r="AD867" t="str">
            <v>Campinas</v>
          </cell>
          <cell r="AE867" t="str">
            <v>PO REF PGTO DIARIA PLANO DE DESPESA 2751 - JULIO CESAR VIDOTTO Baseado em Pedidos de compra 13103.</v>
          </cell>
          <cell r="AF867">
            <v>517.5</v>
          </cell>
        </row>
        <row r="868">
          <cell r="W868" t="str">
            <v>34.028.316/0002-94</v>
          </cell>
          <cell r="X868" t="str">
            <v>EMPRESA BRASILEIRA DE CORREIOS E TELEGRAFOS</v>
          </cell>
          <cell r="AC868" t="str">
            <v>RJ</v>
          </cell>
          <cell r="AD868" t="str">
            <v>Rio de Janeiro</v>
          </cell>
          <cell r="AE868" t="str">
            <v>PO REF. FATURA 816505 - CORREIOS Baseado em Pedidos de compra 13107.</v>
          </cell>
          <cell r="AF868">
            <v>9933.49</v>
          </cell>
        </row>
        <row r="869">
          <cell r="W869" t="str">
            <v>40.184.046/0001-22</v>
          </cell>
          <cell r="X869" t="str">
            <v>BAZZANEZE AUDITORES INDEPENDENTES S/S</v>
          </cell>
          <cell r="Y869" t="str">
            <v>Banco do Brasil S.A.</v>
          </cell>
          <cell r="Z869">
            <v>1</v>
          </cell>
          <cell r="AA869">
            <v>1622</v>
          </cell>
          <cell r="AB869">
            <v>135590</v>
          </cell>
          <cell r="AC869" t="str">
            <v>PR</v>
          </cell>
          <cell r="AD869" t="str">
            <v>Curitiba</v>
          </cell>
          <cell r="AE869" t="str">
            <v>PO REF NFSE 262 - BAZZANEZE AUDITORES INDEPENDENTES Baseado em Pedidos de compra 13105.</v>
          </cell>
          <cell r="AF869">
            <v>6565.81</v>
          </cell>
        </row>
        <row r="870">
          <cell r="X870" t="str">
            <v>GUSTAVO SILVEIRA DA SILVA</v>
          </cell>
          <cell r="Y870" t="str">
            <v>Itaú Unibanco  S.A.</v>
          </cell>
          <cell r="Z870">
            <v>341</v>
          </cell>
          <cell r="AA870">
            <v>148</v>
          </cell>
          <cell r="AB870">
            <v>11877</v>
          </cell>
          <cell r="AC870" t="str">
            <v>MG</v>
          </cell>
          <cell r="AD870" t="str">
            <v>Uberlândia</v>
          </cell>
          <cell r="AE870" t="str">
            <v>PO REF PGTO DIARIA PLANO DE DESPESA 2758 - GUSTAVO SILVEIRA Baseado em Pedidos de compra 13102.</v>
          </cell>
          <cell r="AF870">
            <v>517.5</v>
          </cell>
        </row>
        <row r="871">
          <cell r="X871" t="str">
            <v>EDNA ICASATI</v>
          </cell>
          <cell r="Y871" t="str">
            <v>Banco do Brasil S.A.</v>
          </cell>
          <cell r="Z871">
            <v>1</v>
          </cell>
          <cell r="AA871">
            <v>2916</v>
          </cell>
          <cell r="AB871">
            <v>50863</v>
          </cell>
          <cell r="AC871" t="str">
            <v>MS</v>
          </cell>
          <cell r="AD871" t="str">
            <v>Ponta Porã</v>
          </cell>
          <cell r="AE871" t="str">
            <v>PO REF REEMBOLSO PLANO DE DESPESA 1495 - EDNA ICASATI Baseado em Pedidos de compra 13115.</v>
          </cell>
          <cell r="AF871">
            <v>94.8</v>
          </cell>
        </row>
        <row r="872">
          <cell r="X872" t="str">
            <v>ANICETO JOZIEL RABELO GOMES ANDRADE</v>
          </cell>
          <cell r="Y872" t="str">
            <v>Banco Bradesco S.A.</v>
          </cell>
          <cell r="Z872">
            <v>237</v>
          </cell>
          <cell r="AA872">
            <v>2218</v>
          </cell>
          <cell r="AB872">
            <v>68395</v>
          </cell>
          <cell r="AC872" t="str">
            <v>MA</v>
          </cell>
          <cell r="AD872" t="str">
            <v>Imperatriz</v>
          </cell>
          <cell r="AE872" t="str">
            <v>PO REF REEMBOLSO VIAGEM PLANO DE DESPESA 2636 - ANICETO JOZIEL Baseado em Pedidos de compra 13117.</v>
          </cell>
          <cell r="AF872">
            <v>200</v>
          </cell>
        </row>
        <row r="873">
          <cell r="X873" t="str">
            <v>MOISES JOSE DA SILVA VIVEIROS</v>
          </cell>
          <cell r="Y873" t="str">
            <v>Caixa Econômica Federal</v>
          </cell>
          <cell r="Z873">
            <v>104</v>
          </cell>
          <cell r="AA873">
            <v>3239</v>
          </cell>
          <cell r="AB873">
            <v>25644</v>
          </cell>
          <cell r="AC873" t="str">
            <v>RJ</v>
          </cell>
          <cell r="AD873" t="str">
            <v>Campos dos Goytacazes</v>
          </cell>
          <cell r="AE873" t="str">
            <v>PO REF. REEMBOLSO VIAGEM - PLANO 2669 - Vigência: 26/11/2025 - 08/12/2025 Baseado em Pedidos de compra 13197.</v>
          </cell>
          <cell r="AF873">
            <v>253.28</v>
          </cell>
        </row>
        <row r="874">
          <cell r="W874" t="str">
            <v>61.839.389/0001-58</v>
          </cell>
          <cell r="X874" t="str">
            <v>ASC Baterias e Acumuladores eletricos ltda</v>
          </cell>
          <cell r="Y874" t="str">
            <v>Banco do Brasil S.A.</v>
          </cell>
          <cell r="Z874">
            <v>1</v>
          </cell>
          <cell r="AA874" t="str">
            <v>3150-x</v>
          </cell>
          <cell r="AB874">
            <v>26469</v>
          </cell>
          <cell r="AC874" t="str">
            <v>SP</v>
          </cell>
          <cell r="AD874" t="str">
            <v>Campinas</v>
          </cell>
          <cell r="AE874" t="str">
            <v>Pedido de Compra Integrado NIMBI Baseado em Pedidos de compra 12022. REF. DANFE 14 - ASC BATERIAS</v>
          </cell>
          <cell r="AF874">
            <v>5388</v>
          </cell>
        </row>
        <row r="875">
          <cell r="W875" t="str">
            <v>51.472.845/0001-10</v>
          </cell>
          <cell r="X875" t="str">
            <v>R&amp;A PADILHA EQUIPAMENTOS DE INFORMATICA LTDA</v>
          </cell>
          <cell r="Y875" t="str">
            <v>Itaú Unibanco  S.A.</v>
          </cell>
          <cell r="Z875">
            <v>341</v>
          </cell>
          <cell r="AA875">
            <v>8004</v>
          </cell>
          <cell r="AB875">
            <v>99685</v>
          </cell>
          <cell r="AC875" t="str">
            <v>SP</v>
          </cell>
          <cell r="AD875" t="str">
            <v>São Bernardo do Campo</v>
          </cell>
          <cell r="AE875" t="str">
            <v>Pedido de Compra Integrado NIMBI Baseado em Pedidos de compra 12045. REF. DANFE 1822 - R&amp;A PADILHA</v>
          </cell>
          <cell r="AF875">
            <v>1840</v>
          </cell>
        </row>
        <row r="876">
          <cell r="W876" t="str">
            <v>35.726.783/0001-70</v>
          </cell>
          <cell r="X876" t="str">
            <v>PADARIA VILLA SABOR LTDA</v>
          </cell>
          <cell r="Y876" t="str">
            <v>BANCOOB</v>
          </cell>
          <cell r="Z876">
            <v>756</v>
          </cell>
          <cell r="AA876">
            <v>3224</v>
          </cell>
          <cell r="AB876">
            <v>411035</v>
          </cell>
          <cell r="AC876" t="str">
            <v>MG</v>
          </cell>
          <cell r="AD876" t="str">
            <v>Uberlândia</v>
          </cell>
          <cell r="AE876" t="str">
            <v>Pedido de Compra Integrado NIMBI Baseado em Pedidos de compra 12169. REF. DANFE 2140 - PADARIA VILLA SABOR</v>
          </cell>
          <cell r="AF876">
            <v>500</v>
          </cell>
        </row>
        <row r="877">
          <cell r="W877" t="str">
            <v>49.572.442/0001-00</v>
          </cell>
          <cell r="X877" t="str">
            <v>ENFA - COMERCIO E SERVICOS DE LIMPEZA E CONSERVACAO LTDA</v>
          </cell>
          <cell r="Y877" t="str">
            <v>Banco Nu Pagamentos</v>
          </cell>
          <cell r="Z877">
            <v>260</v>
          </cell>
          <cell r="AA877">
            <v>1</v>
          </cell>
          <cell r="AB877">
            <v>6833845</v>
          </cell>
          <cell r="AC877" t="str">
            <v>PR</v>
          </cell>
          <cell r="AD877" t="str">
            <v>Cornélio Procópio</v>
          </cell>
          <cell r="AE877" t="str">
            <v>PO REF NFSE 85 - ENFA COMERCIO Baseado em Pedidos de compra 13109.</v>
          </cell>
          <cell r="AF877">
            <v>10550.36</v>
          </cell>
        </row>
        <row r="878">
          <cell r="W878" t="str">
            <v>14.217.327/0001-24</v>
          </cell>
          <cell r="X878" t="str">
            <v>ISS PREF DE PAULO AFONSO</v>
          </cell>
          <cell r="Y878" t="str">
            <v>Banco Bradesco S.A.</v>
          </cell>
          <cell r="Z878">
            <v>237</v>
          </cell>
          <cell r="AA878">
            <v>3060</v>
          </cell>
          <cell r="AB878">
            <v>48632</v>
          </cell>
          <cell r="AC878" t="str">
            <v>BA</v>
          </cell>
          <cell r="AD878" t="str">
            <v>Paulo Afonso</v>
          </cell>
          <cell r="AE878" t="str">
            <v>PO REF GUIA ISS TOMADOS 30281572 REF NOV/25 - PREF DE PAULO AFONSO Baseado em Pedidos de compra 13240.</v>
          </cell>
          <cell r="AF878">
            <v>97.41</v>
          </cell>
        </row>
        <row r="879">
          <cell r="W879" t="str">
            <v>07.432.517/0001-07</v>
          </cell>
          <cell r="X879" t="str">
            <v>SIMPRESS COMERCIO LOCACAO E SERVICOS LTDA</v>
          </cell>
          <cell r="Y879" t="str">
            <v>Banco do Brasil S.A.</v>
          </cell>
          <cell r="Z879">
            <v>1</v>
          </cell>
          <cell r="AA879">
            <v>3400</v>
          </cell>
          <cell r="AB879">
            <v>105457</v>
          </cell>
          <cell r="AC879" t="str">
            <v>SP</v>
          </cell>
          <cell r="AD879" t="str">
            <v>Santana de Parnaíba</v>
          </cell>
          <cell r="AE879" t="str">
            <v>PO REF NFSE 325986 - SIMPRESS COMERCIO Baseado em Pedidos de compra 13243.</v>
          </cell>
          <cell r="AF879">
            <v>619</v>
          </cell>
        </row>
        <row r="880">
          <cell r="W880" t="str">
            <v>05.995.766/0001-77</v>
          </cell>
          <cell r="X880" t="str">
            <v>ISS PREF DE MACAPA</v>
          </cell>
          <cell r="AC880" t="str">
            <v>AP</v>
          </cell>
          <cell r="AD880" t="str">
            <v>Macapá</v>
          </cell>
          <cell r="AE880" t="str">
            <v>PO REF GUIA ISS RETIDO 2746607 REF NOV/2025 - PREF DE MACAPA Baseado em Pedidos de compra 13260.</v>
          </cell>
          <cell r="AF880">
            <v>368.04</v>
          </cell>
        </row>
        <row r="881">
          <cell r="W881" t="str">
            <v>00.394.429/0013-44</v>
          </cell>
          <cell r="X881" t="str">
            <v>COMANDO DA AERONAUTICA</v>
          </cell>
          <cell r="AC881" t="str">
            <v>PI</v>
          </cell>
          <cell r="AD881" t="str">
            <v>Teresina</v>
          </cell>
          <cell r="AE881" t="str">
            <v>PO REF GRU 04441563485 - HAR Baseado em Pedidos de compra 13263.</v>
          </cell>
          <cell r="AF881">
            <v>350</v>
          </cell>
        </row>
        <row r="882">
          <cell r="X882" t="str">
            <v>DIOGO ALVES VERRI GARCIA DE SOUZA</v>
          </cell>
          <cell r="Y882" t="str">
            <v>Banco do Brasil S.A.</v>
          </cell>
          <cell r="Z882">
            <v>1</v>
          </cell>
          <cell r="AA882">
            <v>435</v>
          </cell>
          <cell r="AB882">
            <v>305809</v>
          </cell>
          <cell r="AC882" t="str">
            <v>RJ</v>
          </cell>
          <cell r="AD882" t="str">
            <v>Rio de Janeiro</v>
          </cell>
          <cell r="AE882" t="str">
            <v>PO REF. SOLICITAÇÃO VIAGEM - PLANO 2775 - Vigência: 10/12/2025 - 10/12/2025 Baseado em Pedidos de compra 13276.</v>
          </cell>
          <cell r="AF882">
            <v>219</v>
          </cell>
        </row>
        <row r="883">
          <cell r="W883" t="str">
            <v>02.959.392/0001-46</v>
          </cell>
          <cell r="X883" t="str">
            <v>UP BRASIL ADMINISTRACAO E SERVICOS LTDA.</v>
          </cell>
          <cell r="Y883" t="str">
            <v>Banco do Brasil S.A.</v>
          </cell>
          <cell r="Z883">
            <v>1</v>
          </cell>
          <cell r="AA883">
            <v>1913</v>
          </cell>
          <cell r="AB883">
            <v>56293</v>
          </cell>
          <cell r="AC883" t="str">
            <v>SP</v>
          </cell>
          <cell r="AD883" t="str">
            <v>São Paulo</v>
          </cell>
          <cell r="AE883" t="str">
            <v>PO REF. NFSE 07965530 - UP BRASIL Baseado em Pedidos de compra 13277.</v>
          </cell>
          <cell r="AF883">
            <v>3883.95</v>
          </cell>
        </row>
        <row r="884">
          <cell r="W884" t="str">
            <v>40.432.544/0001-47</v>
          </cell>
          <cell r="X884" t="str">
            <v>CLARO S.A.</v>
          </cell>
          <cell r="AC884" t="str">
            <v>SP</v>
          </cell>
          <cell r="AD884" t="str">
            <v>São Paulo</v>
          </cell>
          <cell r="AE884" t="str">
            <v>PO REF FAT 179636864 - CLARO SA Baseado em Pedidos de compra 13332.</v>
          </cell>
          <cell r="AF884">
            <v>75.23</v>
          </cell>
        </row>
        <row r="885">
          <cell r="W885" t="str">
            <v>60.746.948/0538-28</v>
          </cell>
          <cell r="X885" t="str">
            <v>BANCO BRADESCO S.A.</v>
          </cell>
          <cell r="AC885" t="str">
            <v>RJ</v>
          </cell>
          <cell r="AD885" t="str">
            <v>Rio de Janeiro</v>
          </cell>
          <cell r="AE885" t="str">
            <v>PO REF. TARIFAS BANCÁRIAS - 17/12 e 18/12 Baseado em Pedidos de compra 13541.</v>
          </cell>
          <cell r="AF885">
            <v>76.540000000000006</v>
          </cell>
        </row>
        <row r="886">
          <cell r="W886" t="str">
            <v>00.000.000/4906-95</v>
          </cell>
          <cell r="X886" t="str">
            <v>BANCO DO BRASIL SA</v>
          </cell>
          <cell r="AC886" t="str">
            <v>RJ</v>
          </cell>
          <cell r="AD886" t="str">
            <v>Rio de Janeiro</v>
          </cell>
          <cell r="AE886" t="str">
            <v>PO REF. A TARIFAS E TRANSFERÊNCIAS - 17/12 E 18/12. Baseado em Pedidos de compra 13547.</v>
          </cell>
          <cell r="AF886">
            <v>348.4</v>
          </cell>
        </row>
        <row r="887">
          <cell r="W887" t="str">
            <v>00.000.000/4906-95</v>
          </cell>
          <cell r="X887" t="str">
            <v>BANCO DO BRASIL SA</v>
          </cell>
          <cell r="AC887" t="str">
            <v>RJ</v>
          </cell>
          <cell r="AD887" t="str">
            <v>Rio de Janeiro</v>
          </cell>
          <cell r="AE887" t="str">
            <v>PO REF. A TARIFAS E TRANSFERÊNCIAS - 17/12 E 18/12. Baseado em Pedidos de compra 13547.</v>
          </cell>
          <cell r="AF887">
            <v>1705280.92</v>
          </cell>
        </row>
        <row r="888">
          <cell r="W888" t="str">
            <v>08.336.783/0001-90</v>
          </cell>
          <cell r="X888" t="str">
            <v>CELESC DISTRIBUICAO S.A</v>
          </cell>
          <cell r="AC888" t="str">
            <v>SC</v>
          </cell>
          <cell r="AD888" t="str">
            <v>Florianópolis</v>
          </cell>
          <cell r="AE888" t="str">
            <v>PO REF. A NFCEE 065908941 Baseado em Pedidos de compra 11576.</v>
          </cell>
          <cell r="AF888">
            <v>334.19</v>
          </cell>
        </row>
        <row r="889">
          <cell r="W889" t="str">
            <v>07.282.377/0001-20</v>
          </cell>
          <cell r="X889" t="str">
            <v>ENERGISA SUL-SUDESTE - DISTRIBUIDORA DE ENERGIA S.A.</v>
          </cell>
          <cell r="AC889" t="str">
            <v>SP</v>
          </cell>
          <cell r="AD889" t="str">
            <v>Presidente Prudente</v>
          </cell>
          <cell r="AE889" t="str">
            <v>PO REF A SERVICO ENERGIA ELETRICA- NFCEE 221194- ENERGISA Baseado em Pedidos de compra 12477.</v>
          </cell>
          <cell r="AF889">
            <v>12280.52</v>
          </cell>
        </row>
        <row r="890">
          <cell r="W890" t="str">
            <v>03.672.254/0006-59</v>
          </cell>
          <cell r="X890" t="str">
            <v>EQUINIX DO BRASIL SOLUCOES DE TECNOLOGIA EM INFORMATICA LTDA.</v>
          </cell>
          <cell r="Y890" t="str">
            <v>Banco Santander (Brasil) S. A.</v>
          </cell>
          <cell r="Z890">
            <v>33</v>
          </cell>
          <cell r="AA890">
            <v>3562</v>
          </cell>
          <cell r="AB890">
            <v>13000559</v>
          </cell>
          <cell r="AC890" t="str">
            <v>RJ</v>
          </cell>
          <cell r="AD890" t="str">
            <v>Rio de Janeiro</v>
          </cell>
          <cell r="AE890" t="str">
            <v>PO REF A SERVICOS COMPUTACAO- NFSE 25789- EQUINIX Baseado em Pedidos de compra 12532.</v>
          </cell>
          <cell r="AF890">
            <v>76540.570000000007</v>
          </cell>
        </row>
        <row r="891">
          <cell r="W891" t="str">
            <v>03.672.254/0007-30</v>
          </cell>
          <cell r="X891" t="str">
            <v>EQUINIX DO BRASIL SOLUCOES DE TECNOLOGIA EM INFORMATICA LTDA.</v>
          </cell>
          <cell r="Y891" t="str">
            <v>Banco Santander (Brasil) S. A.</v>
          </cell>
          <cell r="Z891">
            <v>33</v>
          </cell>
          <cell r="AA891">
            <v>3562</v>
          </cell>
          <cell r="AB891">
            <v>13000559</v>
          </cell>
          <cell r="AC891" t="str">
            <v>SP</v>
          </cell>
          <cell r="AD891" t="str">
            <v>Santana de Parnaíba</v>
          </cell>
          <cell r="AE891" t="str">
            <v>PO REF A SERVICOS DE COMPUTACAO- NFSE 48974- EQUINIX Baseado em Pedidos de compra 12533.</v>
          </cell>
          <cell r="AF891">
            <v>78384.52</v>
          </cell>
        </row>
        <row r="892">
          <cell r="W892" t="str">
            <v>04.895.728/0001-80</v>
          </cell>
          <cell r="X892" t="str">
            <v>EQUATORIAL PARA DISTRIBUIDORA DE ENERGIA S.A.</v>
          </cell>
          <cell r="AC892" t="str">
            <v>PA</v>
          </cell>
          <cell r="AD892" t="str">
            <v>Belém</v>
          </cell>
          <cell r="AE892" t="str">
            <v>PO REF A FORNECIMENTO ENERGIA ELETRICA- NFCEE 147737236- EQUATORIAL Baseado em Pedidos de compra 12538.</v>
          </cell>
          <cell r="AF892">
            <v>160.68</v>
          </cell>
        </row>
        <row r="893">
          <cell r="W893" t="str">
            <v>71.755.201/0001-47</v>
          </cell>
          <cell r="X893" t="str">
            <v>SUPREMA SEGURANCA PATRIMONIAL LTDA</v>
          </cell>
          <cell r="Y893" t="str">
            <v>Itaú Unibanco  S.A.</v>
          </cell>
          <cell r="Z893">
            <v>341</v>
          </cell>
          <cell r="AA893">
            <v>546</v>
          </cell>
          <cell r="AB893">
            <v>49827</v>
          </cell>
          <cell r="AC893" t="str">
            <v>SP</v>
          </cell>
          <cell r="AD893" t="str">
            <v>Campinas</v>
          </cell>
          <cell r="AE893" t="str">
            <v>PO REF. A NFSE 5647 Baseado em Pedidos de compra 12778.</v>
          </cell>
          <cell r="AF893">
            <v>29832.25</v>
          </cell>
        </row>
        <row r="894">
          <cell r="W894" t="str">
            <v>15.664.649/0001-84</v>
          </cell>
          <cell r="X894" t="str">
            <v>GPBR PARTICIPACOES LTDA.</v>
          </cell>
          <cell r="Y894" t="str">
            <v>Banco Citibank S.A.</v>
          </cell>
          <cell r="Z894">
            <v>745</v>
          </cell>
          <cell r="AA894">
            <v>1</v>
          </cell>
          <cell r="AB894">
            <v>10002991</v>
          </cell>
          <cell r="AC894" t="str">
            <v>SP</v>
          </cell>
          <cell r="AD894" t="str">
            <v>São Paulo</v>
          </cell>
          <cell r="AE894" t="str">
            <v>PO REF. A NFSE 1103045 Baseado em Pedidos de compra 12793.</v>
          </cell>
          <cell r="AF894">
            <v>63269</v>
          </cell>
        </row>
        <row r="895">
          <cell r="W895" t="str">
            <v>05.816.526/0001-68</v>
          </cell>
          <cell r="X895" t="str">
            <v>ZIVASEC TECNOLOGIA E SOLUCOES LTDA</v>
          </cell>
          <cell r="Y895" t="str">
            <v>Banco do Brasil S.A.</v>
          </cell>
          <cell r="Z895">
            <v>1</v>
          </cell>
          <cell r="AA895">
            <v>4215</v>
          </cell>
          <cell r="AB895">
            <v>55427</v>
          </cell>
          <cell r="AC895" t="str">
            <v>SP</v>
          </cell>
          <cell r="AD895" t="str">
            <v>São Paulo</v>
          </cell>
          <cell r="AE895" t="str">
            <v>PO REF. A NFSE 8890 Baseado em Pedidos de compra 12808.</v>
          </cell>
          <cell r="AF895">
            <v>640979.18000000005</v>
          </cell>
        </row>
        <row r="896">
          <cell r="W896" t="str">
            <v>05.816.526/0001-68</v>
          </cell>
          <cell r="X896" t="str">
            <v>ZIVASEC TECNOLOGIA E SOLUCOES LTDA</v>
          </cell>
          <cell r="Y896" t="str">
            <v>Banco do Brasil S.A.</v>
          </cell>
          <cell r="Z896">
            <v>1</v>
          </cell>
          <cell r="AA896">
            <v>4215</v>
          </cell>
          <cell r="AB896">
            <v>55427</v>
          </cell>
          <cell r="AC896" t="str">
            <v>SP</v>
          </cell>
          <cell r="AD896" t="str">
            <v>São Paulo</v>
          </cell>
          <cell r="AE896" t="str">
            <v>PO REF. A NFSE 8891 Baseado em Pedidos de compra 12809.</v>
          </cell>
          <cell r="AF896">
            <v>400044.26</v>
          </cell>
        </row>
        <row r="897">
          <cell r="W897" t="str">
            <v>09.095.183/0001-40</v>
          </cell>
          <cell r="X897" t="str">
            <v>ENERGISA PARAIBA - DISTRIBUIDORA DE ENERGIA S.A</v>
          </cell>
          <cell r="AC897" t="str">
            <v>PB</v>
          </cell>
          <cell r="AD897" t="str">
            <v>João Pessoa</v>
          </cell>
          <cell r="AE897" t="str">
            <v>PO REF NFCEE 006917027 - ENERGISA PARAIBA Baseado em Pedidos de compra 12830.</v>
          </cell>
          <cell r="AF897">
            <v>1517.81</v>
          </cell>
        </row>
        <row r="898">
          <cell r="W898" t="str">
            <v>03.581.799/0001-45</v>
          </cell>
          <cell r="X898" t="str">
            <v>COMEPS - INDUSTRIA E COMERCIO DE EQUIPAMENTOS DE SEGURANCA L</v>
          </cell>
          <cell r="AC898" t="str">
            <v>ES</v>
          </cell>
          <cell r="AD898" t="str">
            <v>Serra</v>
          </cell>
          <cell r="AE898" t="str">
            <v>Pedido de Compra Integrado NIMBI - REF. NFSE 50628 Baseado em Pedidos de compra 9838.</v>
          </cell>
          <cell r="AF898">
            <v>2365</v>
          </cell>
        </row>
        <row r="899">
          <cell r="W899" t="str">
            <v>28.483.805/0001-52</v>
          </cell>
          <cell r="X899" t="str">
            <v>HAWK SERVICOS DE CONSERVACAO E LIMPEZA LTDA</v>
          </cell>
          <cell r="Y899" t="str">
            <v>Banco Santander (Brasil) S. A.</v>
          </cell>
          <cell r="Z899">
            <v>33</v>
          </cell>
          <cell r="AA899">
            <v>3969</v>
          </cell>
          <cell r="AB899">
            <v>13001515</v>
          </cell>
          <cell r="AC899" t="str">
            <v>RJ</v>
          </cell>
          <cell r="AD899" t="str">
            <v>Rio de Janeiro</v>
          </cell>
          <cell r="AE899" t="str">
            <v>PO REF A SERVICOS PREDIAIS TIPO FACILITIES- NFSE 3063- HAWK Baseado em Pedidos de compra 12836.</v>
          </cell>
          <cell r="AF899">
            <v>19057.650000000001</v>
          </cell>
        </row>
        <row r="900">
          <cell r="W900" t="str">
            <v>04.895.728/0001-80</v>
          </cell>
          <cell r="X900" t="str">
            <v>EQUATORIAL PARA DISTRIBUIDORA DE ENERGIA S.A.</v>
          </cell>
          <cell r="AC900" t="str">
            <v>PA</v>
          </cell>
          <cell r="AD900" t="str">
            <v>Belém</v>
          </cell>
          <cell r="AE900" t="str">
            <v>PO REF. A NFCEE 148008795- EQUATORIAL Baseado em Pedidos de compra 12895.</v>
          </cell>
          <cell r="AF900">
            <v>9831.02</v>
          </cell>
        </row>
        <row r="901">
          <cell r="X901" t="str">
            <v>MOISES TITO DA COSTA CARDOSO</v>
          </cell>
          <cell r="Y901" t="str">
            <v>Banco Bradesco S.A.</v>
          </cell>
          <cell r="Z901">
            <v>237</v>
          </cell>
          <cell r="AA901">
            <v>3123</v>
          </cell>
          <cell r="AB901">
            <v>22169</v>
          </cell>
          <cell r="AC901" t="str">
            <v>MG</v>
          </cell>
          <cell r="AD901" t="str">
            <v>Uberlândia</v>
          </cell>
          <cell r="AE901" t="str">
            <v>PO REF. SOLICITAÇÃO VIAGEM - PLANO 2755 - Vigência: 29/12/2025 - 30/12/2025 Baseado em Pedidos de compra 13100.</v>
          </cell>
          <cell r="AF901">
            <v>517.5</v>
          </cell>
        </row>
        <row r="902">
          <cell r="W902" t="str">
            <v>33.402.939/0001-31</v>
          </cell>
          <cell r="X902" t="str">
            <v>AEROPORTOS DO SUDESTE DO BRASIL S.A</v>
          </cell>
          <cell r="Y902" t="str">
            <v>Banco Citibank S.A.</v>
          </cell>
          <cell r="Z902">
            <v>745</v>
          </cell>
          <cell r="AA902">
            <v>1</v>
          </cell>
          <cell r="AB902">
            <v>86200909</v>
          </cell>
          <cell r="AC902" t="str">
            <v>ES</v>
          </cell>
          <cell r="AD902" t="str">
            <v>Vitória</v>
          </cell>
          <cell r="AE902" t="str">
            <v>PO REF. BOLETO 4861 - RATEIO DE ENERGIA ELETRICA - AEROPORTOS DO SUDESTE Baseado em Pedidos de compra 13108.</v>
          </cell>
          <cell r="AF902">
            <v>21531.41</v>
          </cell>
        </row>
        <row r="903">
          <cell r="W903" t="str">
            <v>33.050.196/0001-88</v>
          </cell>
          <cell r="X903" t="str">
            <v>COMPANHIA PAULISTA DE FORCA E LUZ</v>
          </cell>
          <cell r="AC903" t="str">
            <v>SP</v>
          </cell>
          <cell r="AD903" t="str">
            <v>Campinas</v>
          </cell>
          <cell r="AE903" t="str">
            <v>PO REF. NFCEE 010843084 - COMPANHIA PAULISTA DE FORCA E LUZ Baseado em Pedidos de compra 13110.</v>
          </cell>
          <cell r="AF903">
            <v>4343.72</v>
          </cell>
        </row>
        <row r="904">
          <cell r="W904" t="str">
            <v>07.432.517/0001-07</v>
          </cell>
          <cell r="X904" t="str">
            <v>SIMPRESS COMERCIO LOCACAO E SERVICOS LTDA</v>
          </cell>
          <cell r="Y904" t="str">
            <v>Banco do Brasil S.A.</v>
          </cell>
          <cell r="Z904">
            <v>1</v>
          </cell>
          <cell r="AA904">
            <v>3400</v>
          </cell>
          <cell r="AB904">
            <v>105457</v>
          </cell>
          <cell r="AC904" t="str">
            <v>SP</v>
          </cell>
          <cell r="AD904" t="str">
            <v>Santana de Parnaíba</v>
          </cell>
          <cell r="AE904" t="str">
            <v>PO REF. NFSE 326000 -  SIMPRESS Baseado em Pedidos de compra 13113.</v>
          </cell>
          <cell r="AF904">
            <v>152.79</v>
          </cell>
        </row>
        <row r="905">
          <cell r="W905" t="str">
            <v>17.792.959/0033-97</v>
          </cell>
          <cell r="X905" t="str">
            <v>CONCOURSE TELECOMUNICACOES BRASIL LTDA.</v>
          </cell>
          <cell r="AC905" t="str">
            <v>PI</v>
          </cell>
          <cell r="AD905" t="str">
            <v>Teresina</v>
          </cell>
          <cell r="AE905" t="str">
            <v>PO REF. NFSTE 15 - CONCOURSE Baseado em Pedidos de compra 13116.</v>
          </cell>
          <cell r="AF905">
            <v>165.73</v>
          </cell>
        </row>
        <row r="906">
          <cell r="W906" t="str">
            <v>49.224.296/0001-13</v>
          </cell>
          <cell r="X906" t="str">
            <v>MARCELO BROMBERG SOCIEDADE INDIVIDUAL DE ADVOCACIA</v>
          </cell>
          <cell r="Y906" t="str">
            <v>BANCO C6 S.A – C6 BANK</v>
          </cell>
          <cell r="Z906">
            <v>336</v>
          </cell>
          <cell r="AA906">
            <v>1</v>
          </cell>
          <cell r="AB906">
            <v>24586252</v>
          </cell>
          <cell r="AC906" t="str">
            <v>PR</v>
          </cell>
          <cell r="AD906" t="str">
            <v>Curitiba</v>
          </cell>
          <cell r="AE906" t="str">
            <v>PO REF. NFSE 14 - MARCELO Baseado em Pedidos de compra 13124.</v>
          </cell>
          <cell r="AF906">
            <v>6000</v>
          </cell>
        </row>
        <row r="907">
          <cell r="W907" t="str">
            <v>50.190.142/0001-37</v>
          </cell>
          <cell r="X907" t="str">
            <v>B CARVALHO LTDA</v>
          </cell>
          <cell r="Y907" t="str">
            <v>BANCO COOPERATIVO SICREDI S.A.</v>
          </cell>
          <cell r="Z907">
            <v>748</v>
          </cell>
          <cell r="AA907">
            <v>818</v>
          </cell>
          <cell r="AB907">
            <v>29098</v>
          </cell>
          <cell r="AC907" t="str">
            <v>PA</v>
          </cell>
          <cell r="AD907" t="str">
            <v>Altamira</v>
          </cell>
          <cell r="AE907" t="str">
            <v>PO REF. NFSE 202500000000029 - B. CARVALHO LTDA Baseado em Pedidos de compra 13133.</v>
          </cell>
          <cell r="AF907">
            <v>6400</v>
          </cell>
        </row>
        <row r="908">
          <cell r="W908" t="str">
            <v>10.483.942/0001-21</v>
          </cell>
          <cell r="X908" t="str">
            <v>PERFIX ASSESSORIA &amp; CONSULTORIA LTDA</v>
          </cell>
          <cell r="Y908" t="str">
            <v>Caixa Econômica Federal</v>
          </cell>
          <cell r="Z908">
            <v>104</v>
          </cell>
          <cell r="AA908">
            <v>279</v>
          </cell>
          <cell r="AB908">
            <v>792</v>
          </cell>
          <cell r="AC908" t="str">
            <v>SP</v>
          </cell>
          <cell r="AD908" t="str">
            <v>Amparo</v>
          </cell>
          <cell r="AE908" t="str">
            <v>PO REF. NFSE 405 - PERFIX ASSESSORIA &amp; CONSULTORIA LTDA. Baseado em Pedidos de compra 13156.</v>
          </cell>
          <cell r="AF908">
            <v>4720</v>
          </cell>
        </row>
        <row r="909">
          <cell r="W909" t="str">
            <v>19.594.385/0001-90</v>
          </cell>
          <cell r="X909" t="str">
            <v>GMC COMPONENTES ELETRICOS E AUTOMACAO LTDA</v>
          </cell>
          <cell r="Y909" t="str">
            <v>Banco do Brasil S.A.</v>
          </cell>
          <cell r="Z909">
            <v>1</v>
          </cell>
          <cell r="AA909">
            <v>1834</v>
          </cell>
          <cell r="AB909">
            <v>200300</v>
          </cell>
          <cell r="AC909" t="str">
            <v>SP</v>
          </cell>
          <cell r="AD909" t="str">
            <v>São Bernardo do Campo</v>
          </cell>
          <cell r="AE909" t="str">
            <v>Pedido de Compra Integrado NIMBI Baseado em Pedidos de compra 7400. PO REF. DANFE 2312 - GMC</v>
          </cell>
          <cell r="AF909">
            <v>381</v>
          </cell>
        </row>
        <row r="910">
          <cell r="X910" t="str">
            <v>ROSÂNGELA GOULART QUARESMA</v>
          </cell>
          <cell r="Y910" t="str">
            <v>Banco Bradesco S.A.</v>
          </cell>
          <cell r="Z910">
            <v>237</v>
          </cell>
          <cell r="AA910">
            <v>3176</v>
          </cell>
          <cell r="AB910">
            <v>680132</v>
          </cell>
          <cell r="AC910" t="str">
            <v>RJ</v>
          </cell>
          <cell r="AD910" t="str">
            <v>Rio de Janeiro</v>
          </cell>
          <cell r="AE910" t="str">
            <v>PO REF. FUNDO FIXO - 037PRGA2025 - ROSANGELA GOULART QUARESMA Baseado em Pedidos de compra 13202.</v>
          </cell>
          <cell r="AF910">
            <v>184.85</v>
          </cell>
        </row>
        <row r="911">
          <cell r="W911" t="str">
            <v>71.208.516/0001-74</v>
          </cell>
          <cell r="X911" t="str">
            <v>ALGAR TELECOM S/A</v>
          </cell>
          <cell r="AC911" t="str">
            <v>MG</v>
          </cell>
          <cell r="AD911" t="str">
            <v>Uberlândia</v>
          </cell>
          <cell r="AE911" t="str">
            <v>PO REF. NFSC 139469 - ALGAR TELECOM S/A Baseado em Pedidos de compra 13149.</v>
          </cell>
          <cell r="AF911">
            <v>68.19</v>
          </cell>
        </row>
        <row r="912">
          <cell r="W912" t="str">
            <v>71.208.516/0001-74</v>
          </cell>
          <cell r="X912" t="str">
            <v>ALGAR TELECOM S/A</v>
          </cell>
          <cell r="AC912" t="str">
            <v>MG</v>
          </cell>
          <cell r="AD912" t="str">
            <v>Uberlândia</v>
          </cell>
          <cell r="AE912" t="str">
            <v>PO REF. NFSC 139468 - TELECOM Baseado em Pedidos de compra 13147.</v>
          </cell>
          <cell r="AF912">
            <v>63.07</v>
          </cell>
        </row>
        <row r="913">
          <cell r="W913" t="str">
            <v>07.432.517/0001-07</v>
          </cell>
          <cell r="X913" t="str">
            <v>SIMPRESS COMERCIO LOCACAO E SERVICOS LTDA</v>
          </cell>
          <cell r="Y913" t="str">
            <v>Banco do Brasil S.A.</v>
          </cell>
          <cell r="Z913">
            <v>1</v>
          </cell>
          <cell r="AA913">
            <v>3400</v>
          </cell>
          <cell r="AB913">
            <v>105457</v>
          </cell>
          <cell r="AC913" t="str">
            <v>SP</v>
          </cell>
          <cell r="AD913" t="str">
            <v>Santana de Parnaíba</v>
          </cell>
          <cell r="AE913" t="str">
            <v>PO REF. NFSE 326001 - SIMPRESS Baseado em Pedidos de compra 13231.</v>
          </cell>
          <cell r="AF913">
            <v>187.34</v>
          </cell>
        </row>
        <row r="914">
          <cell r="W914" t="str">
            <v>14.946.547/0002-70</v>
          </cell>
          <cell r="X914" t="str">
            <v>A BATISTA ZAFRED LTDA</v>
          </cell>
          <cell r="Y914" t="str">
            <v>Banco Bradesco S.A.</v>
          </cell>
          <cell r="Z914">
            <v>237</v>
          </cell>
          <cell r="AA914">
            <v>3292</v>
          </cell>
          <cell r="AB914">
            <v>46410</v>
          </cell>
          <cell r="AC914" t="str">
            <v>MT</v>
          </cell>
          <cell r="AD914" t="str">
            <v>Barra do Garças</v>
          </cell>
          <cell r="AE914" t="str">
            <v>Pedido de Compra Integrado NIMBI- NFSE 32- A BATISTA Baseado em Pedidos de compra 11989.</v>
          </cell>
          <cell r="AF914">
            <v>870</v>
          </cell>
        </row>
        <row r="915">
          <cell r="X915" t="str">
            <v>HERCLER BIANOR DA SILVA</v>
          </cell>
          <cell r="Y915" t="str">
            <v>Banco Bradesco S.A.</v>
          </cell>
          <cell r="Z915">
            <v>237</v>
          </cell>
          <cell r="AA915">
            <v>3176</v>
          </cell>
          <cell r="AB915">
            <v>680132</v>
          </cell>
          <cell r="AC915" t="str">
            <v>PA</v>
          </cell>
          <cell r="AD915" t="str">
            <v>Parauapebas</v>
          </cell>
          <cell r="AE915" t="str">
            <v>PO REF A FUNDO FIXO - 18 - HERCLER BIANOR DA SILVA Baseado em Pedidos de compra 13257.</v>
          </cell>
          <cell r="AF915">
            <v>1400.52</v>
          </cell>
        </row>
        <row r="916">
          <cell r="W916" t="str">
            <v>37.381.902/0001-25</v>
          </cell>
          <cell r="X916" t="str">
            <v>REDE NACIONAL DE APRENDIZAGEM, PROMOCAO SOCIAL E INTEGRACAO</v>
          </cell>
          <cell r="Y916" t="str">
            <v>Banco do Brasil S.A.</v>
          </cell>
          <cell r="Z916">
            <v>1</v>
          </cell>
          <cell r="AA916">
            <v>5116</v>
          </cell>
          <cell r="AB916">
            <v>4222</v>
          </cell>
          <cell r="AC916" t="str">
            <v>DF</v>
          </cell>
          <cell r="AD916" t="str">
            <v>Brasília</v>
          </cell>
          <cell r="AE916" t="str">
            <v>PO REF NFSE 125196 - REDE NACIONAL DE APRENDIZAGEM Baseado em Pedidos de compra 13267.</v>
          </cell>
          <cell r="AF916">
            <v>3511.69</v>
          </cell>
        </row>
        <row r="917">
          <cell r="W917" t="str">
            <v>39.327.524/0001-27</v>
          </cell>
          <cell r="X917" t="str">
            <v>ARGOSVIG SEGURANCA, VIGILANCIA E INTELIGENCIA LTDA</v>
          </cell>
          <cell r="Y917" t="str">
            <v>Caixa Econômica Federal</v>
          </cell>
          <cell r="Z917">
            <v>104</v>
          </cell>
          <cell r="AA917">
            <v>1539</v>
          </cell>
          <cell r="AB917">
            <v>577281725</v>
          </cell>
          <cell r="AC917" t="str">
            <v>ES</v>
          </cell>
          <cell r="AD917" t="str">
            <v>Vila Velha</v>
          </cell>
          <cell r="AE917" t="str">
            <v>Pedido de Compra Integrado NIMBI Baseado em Pedidos de compra 10851. - NFSE 2184 - ARGOSVIG</v>
          </cell>
          <cell r="AF917">
            <v>27216</v>
          </cell>
        </row>
        <row r="918">
          <cell r="X918" t="str">
            <v>FOLHA DE PAGAMENTO - FERIAS</v>
          </cell>
          <cell r="Y918" t="str">
            <v>Itaú Unibanco  S.A.</v>
          </cell>
          <cell r="Z918">
            <v>341</v>
          </cell>
          <cell r="AA918">
            <v>689</v>
          </cell>
          <cell r="AB918">
            <v>91363</v>
          </cell>
          <cell r="AE918" t="str">
            <v>PO REF. FÉRIAS EMPREGADO 9886054 - PERÍODO  a 01/01/2026  - ITAÚ Baseado em Pedidos de compra 13278.</v>
          </cell>
          <cell r="AF918">
            <v>10652.87</v>
          </cell>
        </row>
        <row r="919">
          <cell r="W919" t="str">
            <v>60.717.899/0001-90</v>
          </cell>
          <cell r="X919" t="str">
            <v>ELETRONICA SANTANA LTDA</v>
          </cell>
          <cell r="Y919" t="str">
            <v>Itaú Unibanco  S.A.</v>
          </cell>
          <cell r="Z919">
            <v>341</v>
          </cell>
          <cell r="AA919">
            <v>355</v>
          </cell>
          <cell r="AB919">
            <v>55802</v>
          </cell>
          <cell r="AC919" t="str">
            <v>SP</v>
          </cell>
          <cell r="AD919" t="str">
            <v>São Paulo</v>
          </cell>
          <cell r="AE919" t="str">
            <v>Pedido de Compra Integrado NIMBI Baseado em Pedidos de compra 12166. REF. DANFE 389518 - ELETRO SANTANA</v>
          </cell>
          <cell r="AF919">
            <v>1879.6</v>
          </cell>
        </row>
        <row r="920">
          <cell r="W920" t="str">
            <v>04.196.645/0001-00</v>
          </cell>
          <cell r="X920" t="str">
            <v>IMPRENSA NACIONAL</v>
          </cell>
          <cell r="AC920" t="str">
            <v>DF</v>
          </cell>
          <cell r="AD920" t="str">
            <v>Brasília</v>
          </cell>
          <cell r="AE920" t="str">
            <v>PO REF BOLETO 11473980 - IMPRENSA NACIONAL Baseado em Pedidos de compra 13284.</v>
          </cell>
          <cell r="AF920">
            <v>896.07</v>
          </cell>
        </row>
        <row r="921">
          <cell r="W921" t="str">
            <v>02.395.868/0001-63</v>
          </cell>
          <cell r="X921" t="str">
            <v>TRIBUNAL REGIONAL DO TRABALHO DA 18 REGIAO</v>
          </cell>
          <cell r="AC921" t="str">
            <v>GO</v>
          </cell>
          <cell r="AD921" t="str">
            <v>Goiânia</v>
          </cell>
          <cell r="AE921" t="str">
            <v>PO REF GRU 0011248472022518 - PAGAMENTO DE CUSTAS PROCESSUAIS DE RECLAMAÇÃO TRABALHISTA AJUIZADA POR GERALDO MORGANO PIRES, REFERENTE AO PROCESSO 0011248- 4720225180007. - TRT 18 REGIAO Baseado em Pedidos de compra 13341.</v>
          </cell>
          <cell r="AF921">
            <v>322</v>
          </cell>
        </row>
        <row r="922">
          <cell r="W922" t="str">
            <v>02.395.868/0001-63</v>
          </cell>
          <cell r="X922" t="str">
            <v>TRIBUNAL REGIONAL DO TRABALHO DA 18 REGIAO</v>
          </cell>
          <cell r="AC922" t="str">
            <v>GO</v>
          </cell>
          <cell r="AD922" t="str">
            <v>Goiânia</v>
          </cell>
          <cell r="AE922" t="str">
            <v>PO REF BOLETO 81480000001036031 - PAGAMENTO DE DEPÓSITO RECURSAL DE RECLAMAÇÃO TRABALHISTA AJUIZADA POR GERALDO MORGANO PIRES, REFERENTE AO PROCESSO 0011248-4720225180007.  - TRT 18 REGIAO Baseado em Pedidos de compra 13350.</v>
          </cell>
          <cell r="AF922">
            <v>16866.54</v>
          </cell>
        </row>
        <row r="923">
          <cell r="X923" t="str">
            <v>FOLHA DE PAGAMENTO - RESCISAO</v>
          </cell>
          <cell r="Y923" t="str">
            <v>Itaú Unibanco  S.A.</v>
          </cell>
          <cell r="Z923">
            <v>341</v>
          </cell>
          <cell r="AA923">
            <v>689</v>
          </cell>
          <cell r="AB923">
            <v>91363</v>
          </cell>
          <cell r="AE923" t="str">
            <v>PO REF FOLHA RESCISAO 1910632 - RESCISÃO DO EMPREGADO 1910632 - BANCO SANTANDER Baseado em Pedidos de compra 13361.</v>
          </cell>
          <cell r="AF923">
            <v>8351.25</v>
          </cell>
        </row>
        <row r="924">
          <cell r="W924" t="str">
            <v>42.736.102/0001-10</v>
          </cell>
          <cell r="X924" t="str">
            <v>FOLHA DE PAGAMENTO - SALARIOS</v>
          </cell>
          <cell r="Y924" t="str">
            <v>Itaú Unibanco  S.A.</v>
          </cell>
          <cell r="Z924">
            <v>341</v>
          </cell>
          <cell r="AA924">
            <v>689</v>
          </cell>
          <cell r="AB924">
            <v>91363</v>
          </cell>
          <cell r="AE924" t="str">
            <v>PO REF FOLHA PAGTO DISSIDIO ACT_2025 001 - DISSIDIO ACT 12/2025 - BANCO DO BRASIL Baseado em Pedidos de compra 13461.</v>
          </cell>
          <cell r="AF924">
            <v>24240.5</v>
          </cell>
        </row>
        <row r="925">
          <cell r="W925" t="str">
            <v>42.736.102/0001-10</v>
          </cell>
          <cell r="X925" t="str">
            <v>FOLHA DE PAGAMENTO - SALARIOS</v>
          </cell>
          <cell r="Y925" t="str">
            <v>Itaú Unibanco  S.A.</v>
          </cell>
          <cell r="Z925">
            <v>341</v>
          </cell>
          <cell r="AA925">
            <v>689</v>
          </cell>
          <cell r="AB925">
            <v>91363</v>
          </cell>
          <cell r="AE925" t="str">
            <v>PO REF FOLHA DISSIDIO ACT 12-2025 - ITAÚ - ACT_2025 341 Baseado em Pedidos de compra 13476.</v>
          </cell>
          <cell r="AF925">
            <v>2447513.83</v>
          </cell>
        </row>
        <row r="926">
          <cell r="X926" t="str">
            <v>FOLHA DE PAGAMENTO - PENSÃO</v>
          </cell>
          <cell r="Y926" t="str">
            <v>Itaú Unibanco  S.A.</v>
          </cell>
          <cell r="Z926">
            <v>341</v>
          </cell>
          <cell r="AA926">
            <v>689</v>
          </cell>
          <cell r="AB926">
            <v>91363</v>
          </cell>
          <cell r="AE926" t="str">
            <v>PO REF A PENSAO SOBRE FOLHA DISSIDIO- ACT_2025_341- ITAU Baseado em Pedidos de compra 13478.</v>
          </cell>
          <cell r="AF926">
            <v>15115.8</v>
          </cell>
        </row>
        <row r="927">
          <cell r="W927" t="str">
            <v>60.746.948/0538-28</v>
          </cell>
          <cell r="X927" t="str">
            <v>BANCO BRADESCO S.A.</v>
          </cell>
          <cell r="AC927" t="str">
            <v>RJ</v>
          </cell>
          <cell r="AD927" t="str">
            <v>Rio de Janeiro</v>
          </cell>
          <cell r="AE927" t="str">
            <v>PO REF. TARIFAS BANCÁRIAS - 17/12 e 18/12 Baseado em Pedidos de compra 13541.</v>
          </cell>
          <cell r="AF927">
            <v>76.540000000000006</v>
          </cell>
        </row>
        <row r="928">
          <cell r="W928" t="str">
            <v>00.000.000/4906-95</v>
          </cell>
          <cell r="X928" t="str">
            <v>BANCO DO BRASIL SA</v>
          </cell>
          <cell r="AC928" t="str">
            <v>RJ</v>
          </cell>
          <cell r="AD928" t="str">
            <v>Rio de Janeiro</v>
          </cell>
          <cell r="AE928" t="str">
            <v>PO REF. A TARIFAS E TRANSFERÊNCIAS - 17/12 E 18/12. Baseado em Pedidos de compra 13547.</v>
          </cell>
          <cell r="AF928">
            <v>348.4</v>
          </cell>
        </row>
        <row r="929">
          <cell r="W929" t="str">
            <v>00.000.000/4906-95</v>
          </cell>
          <cell r="X929" t="str">
            <v>BANCO DO BRASIL SA</v>
          </cell>
          <cell r="AC929" t="str">
            <v>RJ</v>
          </cell>
          <cell r="AD929" t="str">
            <v>Rio de Janeiro</v>
          </cell>
          <cell r="AE929" t="str">
            <v>PO REF. A TARIFAS E TRANSFERÊNCIAS - 17/12 E 18/12. Baseado em Pedidos de compra 13547.</v>
          </cell>
          <cell r="AF929">
            <v>1705280.92</v>
          </cell>
        </row>
        <row r="930">
          <cell r="W930" t="str">
            <v>00.000.000/4906-95</v>
          </cell>
          <cell r="X930" t="str">
            <v>BANCO DO BRASIL SA</v>
          </cell>
          <cell r="AC930" t="str">
            <v>RJ</v>
          </cell>
          <cell r="AD930" t="str">
            <v>Rio de Janeiro</v>
          </cell>
          <cell r="AE930" t="str">
            <v>PO REF. A TARIFAS E TRANSFERÊNCIAS - 17/12 E 18/12. Baseado em Pedidos de compra 13547.</v>
          </cell>
          <cell r="AF930">
            <v>843667.43</v>
          </cell>
        </row>
        <row r="931">
          <cell r="W931" t="str">
            <v>00.000.000/4906-95</v>
          </cell>
          <cell r="X931" t="str">
            <v>BANCO DO BRASIL SA</v>
          </cell>
          <cell r="AC931" t="str">
            <v>RJ</v>
          </cell>
          <cell r="AD931" t="str">
            <v>Rio de Janeiro</v>
          </cell>
          <cell r="AE931" t="str">
            <v>PO REF. A TARIFAS E TRANSFERÊNCIAS - 17/12 E 18/12. Baseado em Pedidos de compra 13547.</v>
          </cell>
          <cell r="AF931">
            <v>2462629.63</v>
          </cell>
        </row>
        <row r="932">
          <cell r="W932" t="str">
            <v>04.740.876/0001-25</v>
          </cell>
          <cell r="X932" t="str">
            <v>ALELO INSTITUICAO DE PAGAMENTO SA</v>
          </cell>
          <cell r="AC932" t="str">
            <v>SP</v>
          </cell>
          <cell r="AD932" t="str">
            <v>Barueri</v>
          </cell>
          <cell r="AE932" t="str">
            <v>PO REF A VALE REFEICAO E ALIMENTACAO- NFSE 687317 Baseado em Pedidos de compra 13630.</v>
          </cell>
          <cell r="AF932">
            <v>721.14</v>
          </cell>
        </row>
        <row r="933">
          <cell r="W933" t="str">
            <v>04.740.876/0001-25</v>
          </cell>
          <cell r="X933" t="str">
            <v>ALELO INSTITUICAO DE PAGAMENTO SA</v>
          </cell>
          <cell r="AC933" t="str">
            <v>SP</v>
          </cell>
          <cell r="AD933" t="str">
            <v>Barueri</v>
          </cell>
          <cell r="AE933" t="str">
            <v>PO REF A VALE REFEICAO E ALIMENTACAO- NFSE 726971 Baseado em Pedidos de compra 13632.</v>
          </cell>
          <cell r="AF933">
            <v>412.91</v>
          </cell>
        </row>
        <row r="934">
          <cell r="W934" t="str">
            <v>00.352.294/0001-10</v>
          </cell>
          <cell r="X934" t="str">
            <v>EMPRESA BRASILEIRA DE INFRAESTRUTURA AEROPORTUARIA - INFRAER</v>
          </cell>
          <cell r="AC934" t="str">
            <v>DF</v>
          </cell>
          <cell r="AD934" t="str">
            <v>Brasília</v>
          </cell>
          <cell r="AE934" t="str">
            <v>PO REF. FAT 5435012 -  RESSARCIMENTO DE PROVENTOS E ENCARGOS DOS FUNCIONÁRIOS CEDIDOS PARA A NAV BRASIL - MÊS 10/2025 Baseado em Pedidos de compra 12450.</v>
          </cell>
          <cell r="AF934">
            <v>195675.3</v>
          </cell>
        </row>
        <row r="935">
          <cell r="W935" t="str">
            <v>15.139.629/0001-94</v>
          </cell>
          <cell r="X935" t="str">
            <v>COMPANHIA DE ELETRICIDADE DO ESTADO DA BAHIA COELBA</v>
          </cell>
          <cell r="AC935" t="str">
            <v>BA</v>
          </cell>
          <cell r="AD935" t="str">
            <v>Salvador</v>
          </cell>
          <cell r="AE935" t="str">
            <v>PO REF A ENERGIA ELETRICA- NFCEE 917760327- COELBA Baseado em Pedidos de compra 12489.</v>
          </cell>
          <cell r="AF935">
            <v>438.63</v>
          </cell>
        </row>
        <row r="936">
          <cell r="X936" t="str">
            <v>MARA REGINA MATOS DOS REIS</v>
          </cell>
          <cell r="Y936" t="str">
            <v>Itaú Unibanco  S.A.</v>
          </cell>
          <cell r="Z936">
            <v>341</v>
          </cell>
          <cell r="AA936">
            <v>7964</v>
          </cell>
          <cell r="AB936">
            <v>21104</v>
          </cell>
          <cell r="AC936" t="str">
            <v>RJ</v>
          </cell>
          <cell r="AD936" t="str">
            <v>Rio de Janeiro</v>
          </cell>
          <cell r="AE936" t="str">
            <v>PO REF A SOLICITACAO VIAGEM- EXTRATO 2649 E SV IZ019/DNIZ/2025- MARA REGINA Baseado em Pedidos de compra 12491.</v>
          </cell>
          <cell r="AF936">
            <v>517.5</v>
          </cell>
        </row>
        <row r="937">
          <cell r="W937" t="str">
            <v>14.522.178/0001-07</v>
          </cell>
          <cell r="X937" t="str">
            <v>AEROPORTOS BRASIL - VIRACOPOS S.A.</v>
          </cell>
          <cell r="Y937" t="str">
            <v>Itaú Unibanco  S.A.</v>
          </cell>
          <cell r="Z937">
            <v>341</v>
          </cell>
          <cell r="AA937">
            <v>910</v>
          </cell>
          <cell r="AB937">
            <v>15286</v>
          </cell>
          <cell r="AC937" t="str">
            <v>SP</v>
          </cell>
          <cell r="AD937" t="str">
            <v>Campinas</v>
          </cell>
          <cell r="AE937" t="str">
            <v>PO REF A DESPESAS INFRAESTRUTURA- RECIBO 44906- AEROPORTOS BRASIL Baseado em Pedidos de compra 12544.</v>
          </cell>
          <cell r="AF937">
            <v>19380.400000000001</v>
          </cell>
        </row>
        <row r="938">
          <cell r="W938" t="str">
            <v>01.248.111/0001-84</v>
          </cell>
          <cell r="X938" t="str">
            <v>EMPRESA BRASILEIRA DE SERVICOS GERAIS LTDA</v>
          </cell>
          <cell r="Y938" t="str">
            <v>Itaú Unibanco  S.A.</v>
          </cell>
          <cell r="Z938">
            <v>341</v>
          </cell>
          <cell r="AA938">
            <v>147</v>
          </cell>
          <cell r="AB938">
            <v>23595</v>
          </cell>
          <cell r="AC938" t="str">
            <v>ES</v>
          </cell>
          <cell r="AD938" t="str">
            <v>Vitória</v>
          </cell>
          <cell r="AE938" t="str">
            <v>PO REF A SERVICO LIMPEZA- NFSE 69666- EMBRASG Baseado em Pedidos de compra 12545.</v>
          </cell>
          <cell r="AF938">
            <v>16139.59</v>
          </cell>
        </row>
        <row r="939">
          <cell r="W939" t="str">
            <v>02.558.157/0001-62</v>
          </cell>
          <cell r="X939" t="str">
            <v>TELEFONICA BRASIL S.A.</v>
          </cell>
          <cell r="AC939" t="str">
            <v>SP</v>
          </cell>
          <cell r="AD939" t="str">
            <v>São Paulo</v>
          </cell>
          <cell r="AE939" t="str">
            <v>PO REF. A NFSTE - 55409 Baseado em Pedidos de compra 12600.</v>
          </cell>
          <cell r="AF939">
            <v>112.77</v>
          </cell>
        </row>
        <row r="940">
          <cell r="W940" t="str">
            <v>02.558.157/0001-62</v>
          </cell>
          <cell r="X940" t="str">
            <v>TELEFONICA BRASIL S.A.</v>
          </cell>
          <cell r="AC940" t="str">
            <v>SP</v>
          </cell>
          <cell r="AD940" t="str">
            <v>São Paulo</v>
          </cell>
          <cell r="AE940" t="str">
            <v>PO REF. A NFSC 54110 Baseado em Pedidos de compra 12604.</v>
          </cell>
          <cell r="AF940">
            <v>112.44</v>
          </cell>
        </row>
        <row r="941">
          <cell r="W941" t="str">
            <v>02.558.157/0001-62</v>
          </cell>
          <cell r="X941" t="str">
            <v>TELEFONICA BRASIL S.A.</v>
          </cell>
          <cell r="AC941" t="str">
            <v>SP</v>
          </cell>
          <cell r="AD941" t="str">
            <v>São Paulo</v>
          </cell>
          <cell r="AE941" t="str">
            <v>PO REF. NFSC 62953 Baseado em Pedidos de compra 12608.</v>
          </cell>
          <cell r="AF941">
            <v>405.83</v>
          </cell>
        </row>
        <row r="942">
          <cell r="W942" t="str">
            <v>07.756.651/0001-55</v>
          </cell>
          <cell r="X942" t="str">
            <v>BRASIL TECPAR SERVICOS DE TELECOMUNICACOES S.A</v>
          </cell>
          <cell r="Y942" t="str">
            <v>Banco do Brasil S.A.</v>
          </cell>
          <cell r="Z942">
            <v>1</v>
          </cell>
          <cell r="AA942">
            <v>126</v>
          </cell>
          <cell r="AB942">
            <v>37446</v>
          </cell>
          <cell r="AC942" t="str">
            <v>RS</v>
          </cell>
          <cell r="AD942" t="str">
            <v>Santa Maria</v>
          </cell>
          <cell r="AE942" t="str">
            <v>PO REF. NFSTE 174007 - BRASIL TECPAR SERVICOS DE TELECOMUNICACOES Baseado em Pedidos de compra 12792.</v>
          </cell>
          <cell r="AF942">
            <v>82432.11</v>
          </cell>
        </row>
        <row r="943">
          <cell r="W943" t="str">
            <v>02.558.157/0001-62</v>
          </cell>
          <cell r="X943" t="str">
            <v>TELEFONICA BRASIL S.A.</v>
          </cell>
          <cell r="AC943" t="str">
            <v>SP</v>
          </cell>
          <cell r="AD943" t="str">
            <v>São Paulo</v>
          </cell>
          <cell r="AE943" t="str">
            <v>PO REF NFSC 000061118 - TELEFONICA BRASIL Baseado em Pedidos de compra 12820.</v>
          </cell>
          <cell r="AF943">
            <v>111.98</v>
          </cell>
        </row>
        <row r="944">
          <cell r="W944" t="str">
            <v>02.558.157/0001-62</v>
          </cell>
          <cell r="X944" t="str">
            <v>TELEFONICA BRASIL S.A.</v>
          </cell>
          <cell r="AC944" t="str">
            <v>SP</v>
          </cell>
          <cell r="AD944" t="str">
            <v>São Paulo</v>
          </cell>
          <cell r="AE944" t="str">
            <v>PO REF NFSC 000060794 - TELEFONICA BRASIL Baseado em Pedidos de compra 12839.</v>
          </cell>
          <cell r="AF944">
            <v>116.41</v>
          </cell>
        </row>
        <row r="945">
          <cell r="W945" t="str">
            <v>14.522.178/0001-07</v>
          </cell>
          <cell r="X945" t="str">
            <v>AEROPORTOS BRASIL - VIRACOPOS S.A.</v>
          </cell>
          <cell r="Y945" t="str">
            <v>Itaú Unibanco  S.A.</v>
          </cell>
          <cell r="Z945">
            <v>341</v>
          </cell>
          <cell r="AA945">
            <v>910</v>
          </cell>
          <cell r="AB945">
            <v>15286</v>
          </cell>
          <cell r="AC945" t="str">
            <v>SP</v>
          </cell>
          <cell r="AD945" t="str">
            <v>Campinas</v>
          </cell>
          <cell r="AE945" t="str">
            <v>PO REF. RECIBO 44905 - FORNECIMENTO DE ÁGUA E TRATAMENTO DE ESGOTO, ENERGIA ELÉTRICA E COLETA DE LIXO - VIRACOPOS S/A Baseado em Pedidos de compra 12852.</v>
          </cell>
          <cell r="AF945">
            <v>18989.11</v>
          </cell>
        </row>
        <row r="946">
          <cell r="W946" t="str">
            <v>21.314.559/0001-66</v>
          </cell>
          <cell r="X946" t="str">
            <v>MOVIDA PARTICIPACOES S.A</v>
          </cell>
          <cell r="Y946" t="str">
            <v>Itaú Unibanco  S.A.</v>
          </cell>
          <cell r="Z946">
            <v>341</v>
          </cell>
          <cell r="AA946">
            <v>142</v>
          </cell>
          <cell r="AB946">
            <v>97630</v>
          </cell>
          <cell r="AC946" t="str">
            <v>SP</v>
          </cell>
          <cell r="AD946" t="str">
            <v>São Paulo</v>
          </cell>
          <cell r="AE946" t="str">
            <v>Pedido de Compra Integrado NIMBI Baseado em Pedidos de compra 11973.</v>
          </cell>
          <cell r="AF946">
            <v>803.73</v>
          </cell>
        </row>
        <row r="947">
          <cell r="W947" t="str">
            <v>02.558.157/0001-62</v>
          </cell>
          <cell r="X947" t="str">
            <v>TELEFONICA BRASIL S.A.</v>
          </cell>
          <cell r="AC947" t="str">
            <v>SP</v>
          </cell>
          <cell r="AD947" t="str">
            <v>São Paulo</v>
          </cell>
          <cell r="AE947" t="str">
            <v>PO REF NFSC 000061862 - TELEFONICA BRASIL Baseado em Pedidos de compra 12858.</v>
          </cell>
          <cell r="AF947">
            <v>123.49</v>
          </cell>
        </row>
        <row r="948">
          <cell r="W948" t="str">
            <v>44.661.671/0006-83</v>
          </cell>
          <cell r="X948" t="str">
            <v>SPE AEROPORTOS PAULISTAS ASP S.A.</v>
          </cell>
          <cell r="AC948" t="str">
            <v>SP</v>
          </cell>
          <cell r="AD948" t="str">
            <v>Presidente Prudente</v>
          </cell>
          <cell r="AE948" t="str">
            <v>PO REF A CRDENCIAL TEMPORARIA- NFSE 931- SPE Baseado em Pedidos de compra 12994.</v>
          </cell>
          <cell r="AF948">
            <v>60</v>
          </cell>
        </row>
        <row r="949">
          <cell r="W949" t="str">
            <v>21.314.559/0001-66</v>
          </cell>
          <cell r="X949" t="str">
            <v>MOVIDA PARTICIPACOES S.A</v>
          </cell>
          <cell r="Y949" t="str">
            <v>Itaú Unibanco  S.A.</v>
          </cell>
          <cell r="Z949">
            <v>341</v>
          </cell>
          <cell r="AA949">
            <v>142</v>
          </cell>
          <cell r="AB949">
            <v>97630</v>
          </cell>
          <cell r="AC949" t="str">
            <v>SP</v>
          </cell>
          <cell r="AD949" t="str">
            <v>São Paulo</v>
          </cell>
          <cell r="AE949" t="str">
            <v>Pedido de Compra Integrado NIMBI Baseado em Pedidos de compra 11930. - Fatura 7636811</v>
          </cell>
          <cell r="AF949">
            <v>829.46</v>
          </cell>
        </row>
        <row r="950">
          <cell r="W950" t="str">
            <v>22.163.328/0001-61</v>
          </cell>
          <cell r="X950" t="str">
            <v>INSTITUTO DUC IN ALTUM DE FORMACAO ESTRATEGICA LTDA</v>
          </cell>
          <cell r="Y950" t="str">
            <v>BANCO UBS PACTUAL S.A.</v>
          </cell>
          <cell r="Z950">
            <v>208</v>
          </cell>
          <cell r="AA950">
            <v>50</v>
          </cell>
          <cell r="AB950">
            <v>821552</v>
          </cell>
          <cell r="AC950" t="str">
            <v>DF</v>
          </cell>
          <cell r="AD950" t="str">
            <v>Brasília</v>
          </cell>
          <cell r="AE950" t="str">
            <v>PO REF. NFSE 134 - INSTITUTO DUC Baseado em Pedidos de compra 13166.</v>
          </cell>
          <cell r="AF950">
            <v>2400</v>
          </cell>
        </row>
        <row r="951">
          <cell r="W951" t="str">
            <v>40.432.544/0001-47</v>
          </cell>
          <cell r="X951" t="str">
            <v>CLARO S.A.</v>
          </cell>
          <cell r="AC951" t="str">
            <v>SP</v>
          </cell>
          <cell r="AD951" t="str">
            <v>São Paulo</v>
          </cell>
          <cell r="AE951" t="str">
            <v>PO REF. FATURA 184059978006 - CLARO S/A Baseado em Pedidos de compra 13168.</v>
          </cell>
          <cell r="AF951">
            <v>74.900000000000006</v>
          </cell>
        </row>
        <row r="952">
          <cell r="W952" t="str">
            <v>08.334.385/0001-35</v>
          </cell>
          <cell r="X952" t="str">
            <v>COMPANHIA DE AGUAS E ESGOTOS DO RIO GRANDE DO NORTE</v>
          </cell>
          <cell r="AC952" t="str">
            <v>RN</v>
          </cell>
          <cell r="AD952" t="str">
            <v>Natal</v>
          </cell>
          <cell r="AE952" t="str">
            <v>PO REF. FATURA 2025126578886 - COMPANHIA DE ÁGUAS E ESGOTOS DO RN (CAERN) Baseado em Pedidos de compra 13172.</v>
          </cell>
          <cell r="AF952">
            <v>183.17</v>
          </cell>
        </row>
        <row r="953">
          <cell r="W953" t="str">
            <v>00.394.429/0067-37</v>
          </cell>
          <cell r="X953" t="str">
            <v>COMANDO DA AERONAUTICA</v>
          </cell>
          <cell r="AC953" t="str">
            <v>DF</v>
          </cell>
          <cell r="AD953" t="str">
            <v>Brasília</v>
          </cell>
          <cell r="AE953" t="str">
            <v>PO REF. GRU 01429529580 - INSP SAÚDE - HFAB Baseado em Pedidos de compra 13173.</v>
          </cell>
          <cell r="AF953">
            <v>350</v>
          </cell>
        </row>
        <row r="954">
          <cell r="W954" t="str">
            <v>00.394.429/0106-88</v>
          </cell>
          <cell r="X954" t="str">
            <v>COMANDO DA AERONAUTICA</v>
          </cell>
          <cell r="Y954" t="str">
            <v>Banco Bradesco S.A.</v>
          </cell>
          <cell r="Z954">
            <v>237</v>
          </cell>
          <cell r="AA954">
            <v>3060</v>
          </cell>
          <cell r="AB954">
            <v>486329</v>
          </cell>
          <cell r="AC954" t="str">
            <v>SP</v>
          </cell>
          <cell r="AD954" t="str">
            <v>São Paulo</v>
          </cell>
          <cell r="AE954" t="str">
            <v>PO REF. GRU 05768491627 - INSP SAUDE - GRUPAMENTO DE APOIO DE SÃO PAULO Baseado em Pedidos de compra 13175.</v>
          </cell>
          <cell r="AF954">
            <v>590</v>
          </cell>
        </row>
        <row r="955">
          <cell r="W955" t="str">
            <v>00.394.429/0106-88</v>
          </cell>
          <cell r="X955" t="str">
            <v>COMANDO DA AERONAUTICA</v>
          </cell>
          <cell r="Y955" t="str">
            <v>Banco Bradesco S.A.</v>
          </cell>
          <cell r="Z955">
            <v>237</v>
          </cell>
          <cell r="AA955">
            <v>3060</v>
          </cell>
          <cell r="AB955">
            <v>486329</v>
          </cell>
          <cell r="AC955" t="str">
            <v>SP</v>
          </cell>
          <cell r="AD955" t="str">
            <v>São Paulo</v>
          </cell>
          <cell r="AE955" t="str">
            <v>PO REF. GRU 03624832484 - INSP DE SAUDE - GRUPAMENTO DE APOIO DE SÃO PAULO Baseado em Pedidos de compra 13177.</v>
          </cell>
          <cell r="AF955">
            <v>590</v>
          </cell>
        </row>
        <row r="956">
          <cell r="W956" t="str">
            <v>37.381.902/0001-25</v>
          </cell>
          <cell r="X956" t="str">
            <v>REDE NACIONAL DE APRENDIZAGEM, PROMOCAO SOCIAL E INTEGRACAO</v>
          </cell>
          <cell r="Y956" t="str">
            <v>Banco do Brasil S.A.</v>
          </cell>
          <cell r="Z956">
            <v>1</v>
          </cell>
          <cell r="AA956">
            <v>5116</v>
          </cell>
          <cell r="AB956">
            <v>4222</v>
          </cell>
          <cell r="AC956" t="str">
            <v>DF</v>
          </cell>
          <cell r="AD956" t="str">
            <v>Brasília</v>
          </cell>
          <cell r="AE956" t="str">
            <v>PO REF. NFSE 155192 - REDE NACIONAL Baseado em Pedidos de compra 13179.</v>
          </cell>
          <cell r="AF956">
            <v>1550.12</v>
          </cell>
        </row>
        <row r="957">
          <cell r="W957" t="str">
            <v>14.368.886/0001-35</v>
          </cell>
          <cell r="X957" t="str">
            <v>HOTEL ACAY LTDA</v>
          </cell>
          <cell r="Y957" t="str">
            <v>BANCO COOPERATIVO SICREDI S.A.</v>
          </cell>
          <cell r="Z957">
            <v>748</v>
          </cell>
          <cell r="AA957">
            <v>818</v>
          </cell>
          <cell r="AB957">
            <v>75429</v>
          </cell>
          <cell r="AC957" t="str">
            <v>PA</v>
          </cell>
          <cell r="AD957" t="str">
            <v>Santarém</v>
          </cell>
          <cell r="AE957" t="str">
            <v>PO REF. NFSE 25733 - HOTEL ACAY LTDA Baseado em Pedidos de compra 13185.</v>
          </cell>
          <cell r="AF957">
            <v>5400</v>
          </cell>
        </row>
        <row r="958">
          <cell r="X958" t="str">
            <v>ALESSANDRO DE OLIVEIRA SANTIAGO</v>
          </cell>
          <cell r="Y958" t="str">
            <v>Banco do Brasil S.A.</v>
          </cell>
          <cell r="Z958">
            <v>1</v>
          </cell>
          <cell r="AA958" t="str">
            <v>3312-x</v>
          </cell>
          <cell r="AB958">
            <v>203040</v>
          </cell>
          <cell r="AC958" t="str">
            <v>SE</v>
          </cell>
          <cell r="AD958" t="str">
            <v>Aracaju</v>
          </cell>
          <cell r="AE958" t="str">
            <v>PO REF. REEMBOLSO ESTACIONAMENTO - ALESSANDRO DE OLIVEIRA SANTIAGO Baseado em Pedidos de compra 13189.</v>
          </cell>
          <cell r="AF958">
            <v>100</v>
          </cell>
        </row>
        <row r="959">
          <cell r="W959" t="str">
            <v>00.331.788/0093-37</v>
          </cell>
          <cell r="X959" t="str">
            <v>AIR LIQUIDE BRASIL LTDA</v>
          </cell>
          <cell r="Y959" t="str">
            <v>Itaú Unibanco  S.A.</v>
          </cell>
          <cell r="Z959">
            <v>341</v>
          </cell>
          <cell r="AA959">
            <v>910</v>
          </cell>
          <cell r="AB959">
            <v>15666</v>
          </cell>
          <cell r="AC959" t="str">
            <v>MG</v>
          </cell>
          <cell r="AD959" t="str">
            <v>Uberlândia</v>
          </cell>
          <cell r="AE959" t="str">
            <v>PO REF. DANFE 24858 - GÁS HÉLIO Baseado em Pedidos de compra 13191.</v>
          </cell>
          <cell r="AF959">
            <v>8100</v>
          </cell>
        </row>
        <row r="960">
          <cell r="X960" t="str">
            <v>CARLOS DE SOUZA PEREIRA</v>
          </cell>
          <cell r="Y960" t="str">
            <v>Itaú Unibanco  S.A.</v>
          </cell>
          <cell r="Z960">
            <v>341</v>
          </cell>
          <cell r="AA960">
            <v>940</v>
          </cell>
          <cell r="AB960">
            <v>82103</v>
          </cell>
          <cell r="AC960" t="str">
            <v>SE</v>
          </cell>
          <cell r="AD960" t="str">
            <v>Aracaju</v>
          </cell>
          <cell r="AE960" t="str">
            <v>PO REF. REEMBOLSO ESTACIONAMENTO - CARLOS DE SOUZA PEREIRA Baseado em Pedidos de compra 13194.</v>
          </cell>
          <cell r="AF960">
            <v>100</v>
          </cell>
        </row>
        <row r="961">
          <cell r="X961" t="str">
            <v>SERGIO ROBERTO DE ALMEIDA</v>
          </cell>
          <cell r="Y961" t="str">
            <v>Banco Santander (Brasil) S. A.</v>
          </cell>
          <cell r="Z961">
            <v>33</v>
          </cell>
          <cell r="AA961">
            <v>3668</v>
          </cell>
          <cell r="AB961">
            <v>1000046</v>
          </cell>
          <cell r="AC961" t="str">
            <v>RJ</v>
          </cell>
          <cell r="AE961" t="str">
            <v>PO REF. SOLICITAÇÃO VIAGEM - SV009/ALADA/2025 - SERGIO ROBERTO DE ALMEIDA Baseado em Pedidos de compra 13234.</v>
          </cell>
          <cell r="AF961">
            <v>591</v>
          </cell>
        </row>
        <row r="962">
          <cell r="W962" t="str">
            <v>44.913.474/0001-08</v>
          </cell>
          <cell r="X962" t="str">
            <v>AURELINO NAVES BORGES 42991439149</v>
          </cell>
          <cell r="Y962" t="str">
            <v>Banco Nu Pagamentos</v>
          </cell>
          <cell r="Z962">
            <v>260</v>
          </cell>
          <cell r="AA962">
            <v>1</v>
          </cell>
          <cell r="AB962">
            <v>47546942</v>
          </cell>
          <cell r="AC962" t="str">
            <v>MT</v>
          </cell>
          <cell r="AD962" t="str">
            <v>Barra do Garças</v>
          </cell>
          <cell r="AE962" t="str">
            <v>Pedido de Compra Integrado NIMBI Baseado em Pedidos de compra 11334. REF. NFSE 35 - AURELINO NAVES</v>
          </cell>
          <cell r="AF962">
            <v>5100.03</v>
          </cell>
        </row>
        <row r="963">
          <cell r="X963" t="str">
            <v>JOAO MARCIO TERRA SILVA</v>
          </cell>
          <cell r="Y963" t="str">
            <v>Banco Santander (Brasil) S. A.</v>
          </cell>
          <cell r="Z963">
            <v>33</v>
          </cell>
          <cell r="AA963">
            <v>3521</v>
          </cell>
          <cell r="AB963">
            <v>1086488</v>
          </cell>
          <cell r="AC963" t="str">
            <v>MG</v>
          </cell>
          <cell r="AD963" t="str">
            <v>Uberlândia</v>
          </cell>
          <cell r="AE963" t="str">
            <v>PO REF A REEMBOLSO COMBUSTIVEL E PEDAGIO- EXTRATO 2759 E SV 048/DNUL/2025- JOAO MARCIO Baseado em Pedidos de compra 13259.</v>
          </cell>
          <cell r="AF963">
            <v>173.61</v>
          </cell>
        </row>
        <row r="964">
          <cell r="W964" t="str">
            <v>37.370.652/0001-28</v>
          </cell>
          <cell r="X964" t="str">
            <v>MECO ELEVADORES LTDA</v>
          </cell>
          <cell r="Y964" t="str">
            <v>Fitbank Instituição de Pagamento S.A.</v>
          </cell>
          <cell r="Z964">
            <v>450</v>
          </cell>
          <cell r="AA964">
            <v>1</v>
          </cell>
          <cell r="AB964">
            <v>8533553929</v>
          </cell>
          <cell r="AC964" t="str">
            <v>SP</v>
          </cell>
          <cell r="AD964" t="str">
            <v>Ribeirão Preto</v>
          </cell>
          <cell r="AE964" t="str">
            <v>PO REF. NFSE 1243 - MECO ELEVADORES LTDA (PC NIMBI 2378743) Baseado em Pedidos de compra 13171.</v>
          </cell>
          <cell r="AF964">
            <v>500</v>
          </cell>
        </row>
        <row r="965">
          <cell r="W965" t="str">
            <v>22.338.947/0001-40</v>
          </cell>
          <cell r="X965" t="str">
            <v>LOCPRINT COMERCIO E SERVICOS LTDA</v>
          </cell>
          <cell r="Y965" t="str">
            <v>Banco Bradesco S.A.</v>
          </cell>
          <cell r="Z965">
            <v>237</v>
          </cell>
          <cell r="AA965">
            <v>444</v>
          </cell>
          <cell r="AB965">
            <v>133684</v>
          </cell>
          <cell r="AC965" t="str">
            <v>SP</v>
          </cell>
          <cell r="AD965" t="str">
            <v>São Paulo</v>
          </cell>
          <cell r="AE965" t="str">
            <v>Pedido de Compra Integrado NIMBI Baseado em Pedidos de compra 4426. NOTA LOCACAO- 9178</v>
          </cell>
          <cell r="AF965">
            <v>350</v>
          </cell>
        </row>
        <row r="966">
          <cell r="X966" t="str">
            <v>CRISTIANO LOPES MELO</v>
          </cell>
          <cell r="Y966" t="str">
            <v>Banco do Brasil S.A.</v>
          </cell>
          <cell r="Z966">
            <v>1</v>
          </cell>
          <cell r="AA966">
            <v>2981</v>
          </cell>
          <cell r="AB966">
            <v>42560</v>
          </cell>
          <cell r="AC966" t="str">
            <v>SE</v>
          </cell>
          <cell r="AD966" t="str">
            <v>Aracaju</v>
          </cell>
          <cell r="AE966" t="str">
            <v>PO REF A REEMBOLSO ESTACIONAMENTO DEZEMBRO/2025- CRISTIANO Baseado em Pedidos de compra 13275.</v>
          </cell>
          <cell r="AF966">
            <v>100</v>
          </cell>
        </row>
        <row r="967">
          <cell r="X967" t="str">
            <v>GEDER AMARAL CARVALHO</v>
          </cell>
          <cell r="Y967" t="str">
            <v>Itaú Unibanco  S.A.</v>
          </cell>
          <cell r="Z967">
            <v>341</v>
          </cell>
          <cell r="AA967">
            <v>3157</v>
          </cell>
          <cell r="AB967">
            <v>64800</v>
          </cell>
          <cell r="AC967" t="str">
            <v>SE</v>
          </cell>
          <cell r="AD967" t="str">
            <v>Aracaju</v>
          </cell>
          <cell r="AE967" t="str">
            <v>PO REF. REEMBOLSO ESTACIONAMENTO DEZEMBRO/2025 - GEDER AMARAL Baseado em Pedidos de compra 13281.</v>
          </cell>
          <cell r="AF967">
            <v>100</v>
          </cell>
        </row>
        <row r="968">
          <cell r="X968" t="str">
            <v>JOSE MARIA BRANDAO</v>
          </cell>
          <cell r="Y968" t="str">
            <v>Banco do Brasil S.A.</v>
          </cell>
          <cell r="Z968">
            <v>1</v>
          </cell>
          <cell r="AA968">
            <v>963</v>
          </cell>
          <cell r="AB968">
            <v>27904</v>
          </cell>
          <cell r="AC968" t="str">
            <v>SE</v>
          </cell>
          <cell r="AD968" t="str">
            <v>Aracaju</v>
          </cell>
          <cell r="AE968" t="str">
            <v>PO REF. REEMBOLSO ESTACIONAMENTO DEZEMBRO/2025 - JOSE MARIA Baseado em Pedidos de compra 13282.</v>
          </cell>
          <cell r="AF968">
            <v>100</v>
          </cell>
        </row>
        <row r="969">
          <cell r="X969" t="str">
            <v>BRAULIO MENDONCA MENESES</v>
          </cell>
          <cell r="Y969" t="str">
            <v>Banco Bradesco S.A.</v>
          </cell>
          <cell r="Z969">
            <v>237</v>
          </cell>
          <cell r="AA969">
            <v>286</v>
          </cell>
          <cell r="AB969">
            <v>107915</v>
          </cell>
          <cell r="AC969" t="str">
            <v>RJ</v>
          </cell>
          <cell r="AD969" t="str">
            <v>Rio de Janeiro</v>
          </cell>
          <cell r="AE969" t="str">
            <v>PO REF REEMBOLSO VIAGEM PLANO DE DESPESA  2662 - BRAULIO MENDONCA Baseado em Pedidos de compra 13285.</v>
          </cell>
          <cell r="AF969">
            <v>1826.13</v>
          </cell>
        </row>
        <row r="970">
          <cell r="W970" t="str">
            <v>32.853.748/0001-23</v>
          </cell>
          <cell r="X970" t="str">
            <v>LIDDERA GESTAO EMPRESARIAL LTDA</v>
          </cell>
          <cell r="Y970" t="str">
            <v>Banco Santander (Brasil) S. A.</v>
          </cell>
          <cell r="Z970">
            <v>33</v>
          </cell>
          <cell r="AA970">
            <v>4432</v>
          </cell>
          <cell r="AB970">
            <v>13004962</v>
          </cell>
          <cell r="AC970" t="str">
            <v>RJ</v>
          </cell>
          <cell r="AD970" t="str">
            <v>Rio das Ostras</v>
          </cell>
          <cell r="AE970" t="str">
            <v>PO REF NFSE 504 - LIDDERA GESTAO Baseado em Pedidos de compra 13288.</v>
          </cell>
          <cell r="AF970">
            <v>5469.01</v>
          </cell>
        </row>
        <row r="971">
          <cell r="X971" t="str">
            <v>ROSÂNGELA GOULART QUARESMA</v>
          </cell>
          <cell r="Y971" t="str">
            <v>Banco Bradesco S.A.</v>
          </cell>
          <cell r="Z971">
            <v>237</v>
          </cell>
          <cell r="AA971">
            <v>3176</v>
          </cell>
          <cell r="AB971">
            <v>680132</v>
          </cell>
          <cell r="AC971" t="str">
            <v>RJ</v>
          </cell>
          <cell r="AD971" t="str">
            <v>Rio de Janeiro</v>
          </cell>
          <cell r="AE971" t="str">
            <v>PO REF FUNDO FIXO 039/PRGA/2025 - ROSANGELA GOULART Baseado em Pedidos de compra 13315.</v>
          </cell>
          <cell r="AF971">
            <v>230</v>
          </cell>
        </row>
        <row r="972">
          <cell r="X972" t="str">
            <v>MARILZA RODRIGUES DA SILVA FERREIRA</v>
          </cell>
          <cell r="Y972" t="str">
            <v>Banco Santander (Brasil) S. A.</v>
          </cell>
          <cell r="Z972">
            <v>33</v>
          </cell>
          <cell r="AA972">
            <v>3966</v>
          </cell>
          <cell r="AB972">
            <v>1075277</v>
          </cell>
          <cell r="AC972" t="str">
            <v>RJ</v>
          </cell>
          <cell r="AD972" t="str">
            <v>Rio de Janeiro</v>
          </cell>
          <cell r="AE972" t="str">
            <v>PO REF REEMBOLSO ESTACIONAMENTO DEZ/2025 - MARILZA RODRIGUES Baseado em Pedidos de compra 13319.</v>
          </cell>
          <cell r="AF972">
            <v>100</v>
          </cell>
        </row>
        <row r="973">
          <cell r="X973" t="str">
            <v>RAFAEL EMERIM ARAR</v>
          </cell>
          <cell r="Y973" t="str">
            <v>Itaú Unibanco  S.A.</v>
          </cell>
          <cell r="Z973">
            <v>341</v>
          </cell>
          <cell r="AA973">
            <v>941</v>
          </cell>
          <cell r="AB973">
            <v>7664</v>
          </cell>
          <cell r="AC973" t="str">
            <v>RJ</v>
          </cell>
          <cell r="AD973" t="str">
            <v>Macaé</v>
          </cell>
          <cell r="AE973" t="str">
            <v>PO REF REEMBOLSO VIAGEM PLANO DE DESPESA 1548 - RAFAEL EMERIM Baseado em Pedidos de compra 13320.</v>
          </cell>
          <cell r="AF973">
            <v>252.35</v>
          </cell>
        </row>
        <row r="974">
          <cell r="W974" t="str">
            <v>61.600.839/0001-55</v>
          </cell>
          <cell r="X974" t="str">
            <v>CENTRO DE INTEGRACAO EMPRESA ESCOLA CIE E</v>
          </cell>
          <cell r="Y974" t="str">
            <v>Banco Bradesco S.A.</v>
          </cell>
          <cell r="Z974">
            <v>237</v>
          </cell>
          <cell r="AA974">
            <v>3391</v>
          </cell>
          <cell r="AB974">
            <v>86620</v>
          </cell>
          <cell r="AC974" t="str">
            <v>SP</v>
          </cell>
          <cell r="AD974" t="str">
            <v>São Paulo</v>
          </cell>
          <cell r="AE974" t="str">
            <v>PO REF. NFSE 3846814 - CIEE Baseado em Pedidos de compra 13321.</v>
          </cell>
          <cell r="AF974">
            <v>1120</v>
          </cell>
        </row>
        <row r="975">
          <cell r="X975" t="str">
            <v>VALDERIO DE ARAUJO SILVA</v>
          </cell>
          <cell r="Y975" t="str">
            <v>Banco Bradesco S.A.</v>
          </cell>
          <cell r="Z975">
            <v>237</v>
          </cell>
          <cell r="AA975">
            <v>237</v>
          </cell>
          <cell r="AB975">
            <v>208596</v>
          </cell>
          <cell r="AC975" t="str">
            <v>SE</v>
          </cell>
          <cell r="AD975" t="str">
            <v>Aracaju</v>
          </cell>
          <cell r="AE975" t="str">
            <v>PO REF REEMBOLSO ESTACIONAMENTO DEZ/2025 - VALDERIO DE ARAUJO Baseado em Pedidos de compra 13322.</v>
          </cell>
          <cell r="AF975">
            <v>100</v>
          </cell>
        </row>
        <row r="976">
          <cell r="W976" t="str">
            <v>33.661.745/0001-50</v>
          </cell>
          <cell r="X976" t="str">
            <v>CENTRO DE INTEGRAÇÃO EMPRESA-ESCOLA DO ESTADO</v>
          </cell>
          <cell r="Y976" t="str">
            <v>Banco Bradesco S.A.</v>
          </cell>
          <cell r="Z976">
            <v>237</v>
          </cell>
          <cell r="AA976">
            <v>3391</v>
          </cell>
          <cell r="AB976">
            <v>95401</v>
          </cell>
          <cell r="AC976" t="str">
            <v>RJ</v>
          </cell>
          <cell r="AD976" t="str">
            <v>Rio de Janeiro</v>
          </cell>
          <cell r="AE976" t="str">
            <v>PO REF. RECIBO 079264 - CIEE Baseado em Pedidos de compra 13323.</v>
          </cell>
          <cell r="AF976">
            <v>6978.6</v>
          </cell>
        </row>
        <row r="977">
          <cell r="X977" t="str">
            <v>MARIELVIA MORAES SANTOS ANDRADE</v>
          </cell>
          <cell r="Y977" t="str">
            <v>Caixa Econômica Federal</v>
          </cell>
          <cell r="Z977">
            <v>104</v>
          </cell>
          <cell r="AA977">
            <v>985</v>
          </cell>
          <cell r="AB977">
            <v>593426393</v>
          </cell>
          <cell r="AC977" t="str">
            <v>BA</v>
          </cell>
          <cell r="AD977" t="str">
            <v>Paulo Afonso</v>
          </cell>
          <cell r="AE977" t="str">
            <v>PO REF. REEMBOLSO  VIAGEM - PLANO 1560 - Vigência: 02/12/2025 - 04/12/2025 Baseado em Pedidos de compra 13325.</v>
          </cell>
          <cell r="AF977">
            <v>430</v>
          </cell>
        </row>
        <row r="978">
          <cell r="X978" t="str">
            <v>INSS - RETIDOS TERCEIROS</v>
          </cell>
          <cell r="AC978" t="str">
            <v>DF</v>
          </cell>
          <cell r="AD978" t="str">
            <v>Brasília</v>
          </cell>
          <cell r="AE978" t="str">
            <v>PO REF INSS RETIDO TERCEIROS NOV/2025 - 07.16.25346.0704614-4 Baseado em Pedidos de compra 13328.</v>
          </cell>
          <cell r="AF978">
            <v>110393.14</v>
          </cell>
        </row>
        <row r="979">
          <cell r="W979" t="str">
            <v>33.661.745/0001-50</v>
          </cell>
          <cell r="X979" t="str">
            <v>CENTRO DE INTEGRAÇÃO EMPRESA-ESCOLA DO ESTADO</v>
          </cell>
          <cell r="Y979" t="str">
            <v>Banco Bradesco S.A.</v>
          </cell>
          <cell r="Z979">
            <v>237</v>
          </cell>
          <cell r="AA979">
            <v>3391</v>
          </cell>
          <cell r="AB979">
            <v>95401</v>
          </cell>
          <cell r="AC979" t="str">
            <v>RJ</v>
          </cell>
          <cell r="AD979" t="str">
            <v>Rio de Janeiro</v>
          </cell>
          <cell r="AE979" t="str">
            <v>PO REF. NFSE 345591 - CIEE Baseado em Pedidos de compra 13326.</v>
          </cell>
          <cell r="AF979">
            <v>3407.88</v>
          </cell>
        </row>
        <row r="980">
          <cell r="X980" t="str">
            <v>WALLACE DA SILVA SOARES</v>
          </cell>
          <cell r="Y980" t="str">
            <v>Banco Nu Pagamentos</v>
          </cell>
          <cell r="Z980">
            <v>260</v>
          </cell>
          <cell r="AA980">
            <v>1</v>
          </cell>
          <cell r="AB980">
            <v>69483972</v>
          </cell>
          <cell r="AC980" t="str">
            <v>RJ</v>
          </cell>
          <cell r="AD980" t="str">
            <v>Macaé</v>
          </cell>
          <cell r="AE980" t="str">
            <v>PO REF REEMBOLSO VIAGEM PLANO DE DESPESA 2711 - WALLACE DA SILVA Baseado em Pedidos de compra 13329.</v>
          </cell>
          <cell r="AF980">
            <v>356.87</v>
          </cell>
        </row>
        <row r="981">
          <cell r="W981" t="str">
            <v>61.600.839/0001-55</v>
          </cell>
          <cell r="X981" t="str">
            <v>CENTRO DE INTEGRACAO EMPRESA ESCOLA CIE E</v>
          </cell>
          <cell r="Y981" t="str">
            <v>Banco Bradesco S.A.</v>
          </cell>
          <cell r="Z981">
            <v>237</v>
          </cell>
          <cell r="AA981">
            <v>3391</v>
          </cell>
          <cell r="AB981">
            <v>86620</v>
          </cell>
          <cell r="AC981" t="str">
            <v>SP</v>
          </cell>
          <cell r="AD981" t="str">
            <v>São Paulo</v>
          </cell>
          <cell r="AE981" t="str">
            <v>PO REF. FATURA 392567 - CIEE Baseado em Pedidos de compra 13333.</v>
          </cell>
          <cell r="AF981">
            <v>27380.75</v>
          </cell>
        </row>
        <row r="982">
          <cell r="X982" t="str">
            <v>FABIANA LINO DE OLIVEIRA GOMES</v>
          </cell>
          <cell r="Y982" t="str">
            <v>Banco Bradesco S.A.</v>
          </cell>
          <cell r="Z982">
            <v>237</v>
          </cell>
          <cell r="AA982">
            <v>244</v>
          </cell>
          <cell r="AB982">
            <v>220165</v>
          </cell>
          <cell r="AC982" t="str">
            <v>GO</v>
          </cell>
          <cell r="AD982" t="str">
            <v>Goiânia</v>
          </cell>
          <cell r="AE982" t="str">
            <v>PO REF. REEMBOLSO VIAGEM - PLANO 2716 - Vigência: 08/12/2025 - 09/12/2025 Baseado em Pedidos de compra 13337.</v>
          </cell>
          <cell r="AF982">
            <v>159.97999999999999</v>
          </cell>
        </row>
        <row r="983">
          <cell r="X983" t="str">
            <v>DARF COD. 6147 - PRODUTOS - RETENÇÃO EM PAGAMENTOS POR ÓRGÃO PÚBLICO</v>
          </cell>
          <cell r="AC983" t="str">
            <v>DF</v>
          </cell>
          <cell r="AD983" t="str">
            <v>Brasília</v>
          </cell>
          <cell r="AE983" t="str">
            <v>PO REF. GUIA ICF -  07162534626912919 - CODIGO 6147 - NOVEMBRO/2025 Baseado em Pedidos de compra 13343.</v>
          </cell>
          <cell r="AF983">
            <v>20246.98</v>
          </cell>
        </row>
        <row r="984">
          <cell r="X984" t="str">
            <v>DARF COD. 6175 - TRANSPORTE DE PASSAGEIROS - RETENÇÃO EM PAGAMENTO POR ÓRGÃO PÚBLICO</v>
          </cell>
          <cell r="AC984" t="str">
            <v>DF</v>
          </cell>
          <cell r="AD984" t="str">
            <v>Brasília</v>
          </cell>
          <cell r="AE984" t="str">
            <v>PO REF. GUIA ICF -  07162534626912919 - CODIGO 6175 - NOVEMBRO/2025 Baseado em Pedidos de compra 13346.</v>
          </cell>
          <cell r="AF984">
            <v>2152.1</v>
          </cell>
        </row>
        <row r="985">
          <cell r="X985" t="str">
            <v>DARF COD. 6188 - FINANCEIRAS - RETENÇÃO EM PAGAMENTO POR ÓRGÃO PÚBLICO</v>
          </cell>
          <cell r="AC985" t="str">
            <v>DF</v>
          </cell>
          <cell r="AD985" t="str">
            <v>Brasília</v>
          </cell>
          <cell r="AE985" t="str">
            <v>PO REF. GUIA ICF -  07162534626912919 - CODIGO 6188 - NOVEMBRO/2025 Baseado em Pedidos de compra 13347.</v>
          </cell>
          <cell r="AF985">
            <v>5426.24</v>
          </cell>
        </row>
        <row r="986">
          <cell r="X986" t="str">
            <v>DARF COD. 6190 - SERVIÇOS RETIDOS POR ORGAO PUBLICO</v>
          </cell>
          <cell r="AC986" t="str">
            <v>DF</v>
          </cell>
          <cell r="AD986" t="str">
            <v>Brasília</v>
          </cell>
          <cell r="AE986" t="str">
            <v>PO REF. GUIA ICF -  07162534626912919 - CODIGO 6190 - NOVEMBRO/2025 Baseado em Pedidos de compra 13348.</v>
          </cell>
          <cell r="AF986">
            <v>508587.03</v>
          </cell>
        </row>
        <row r="987">
          <cell r="X987" t="str">
            <v>DARF COD. 6228 - CSLL</v>
          </cell>
          <cell r="AC987" t="str">
            <v>DF</v>
          </cell>
          <cell r="AD987" t="str">
            <v>Brasília</v>
          </cell>
          <cell r="AE987" t="str">
            <v>PO REF. GUIA ICF -  07162534626912919 - CODIGO 6228 - NOVEMBRO/2025 Baseado em Pedidos de compra 13349.</v>
          </cell>
          <cell r="AF987">
            <v>3120.35</v>
          </cell>
        </row>
        <row r="988">
          <cell r="X988" t="str">
            <v>DARF COD. 6230 - PIS</v>
          </cell>
          <cell r="AC988" t="str">
            <v>DF</v>
          </cell>
          <cell r="AD988" t="str">
            <v>Brasília</v>
          </cell>
          <cell r="AE988" t="str">
            <v>PO REF. GUIA ICF -  07162534626912919 - CODIGO 6230 - NOVEMBRO/2025 Baseado em Pedidos de compra 13351.</v>
          </cell>
          <cell r="AF988">
            <v>96.33</v>
          </cell>
        </row>
        <row r="989">
          <cell r="X989" t="str">
            <v>DARF COD. 6243 - COFINS</v>
          </cell>
          <cell r="AC989" t="str">
            <v>DF</v>
          </cell>
          <cell r="AD989" t="str">
            <v>Brasília</v>
          </cell>
          <cell r="AE989" t="str">
            <v>PO REF. GUIA ICF -  07162534626912919 - CODIGO 6243 - NOVEMBRO/2025 Baseado em Pedidos de compra 13352.</v>
          </cell>
          <cell r="AF989">
            <v>444.62</v>
          </cell>
        </row>
        <row r="990">
          <cell r="X990" t="str">
            <v>DARF COD. 6256 - IRPJ</v>
          </cell>
          <cell r="AC990" t="str">
            <v>DF</v>
          </cell>
          <cell r="AD990" t="str">
            <v>Brasília</v>
          </cell>
          <cell r="AE990" t="str">
            <v>PO REF. GUIA ICF -  07162534626912919 - CODIGO 6256 - NOVEMBRO/2025 Baseado em Pedidos de compra 13353.</v>
          </cell>
          <cell r="AF990">
            <v>7133.16</v>
          </cell>
        </row>
        <row r="991">
          <cell r="X991" t="str">
            <v>DARF COD. 8767 - MEDICAMENTOS ADQUIRIDOS DO DISTRIBUIDOR OU VAREJISTA - RETIDO POR ÓRGÃO PÚBLICO</v>
          </cell>
          <cell r="AC991" t="str">
            <v>DF</v>
          </cell>
          <cell r="AD991" t="str">
            <v>Brasília</v>
          </cell>
          <cell r="AE991" t="str">
            <v>PO REF. GUIA ICF -  07162534626912919 - CODIGO 8767 - NOVEMBRO/2025 Baseado em Pedidos de compra 13355.</v>
          </cell>
          <cell r="AF991">
            <v>6.29</v>
          </cell>
        </row>
        <row r="992">
          <cell r="W992" t="str">
            <v>07.974.082/0001-14</v>
          </cell>
          <cell r="X992" t="str">
            <v>ISS PREF DE JUAZEIRO DO NORTE</v>
          </cell>
          <cell r="AC992" t="str">
            <v>CE</v>
          </cell>
          <cell r="AD992" t="str">
            <v>Juazeiro do Norte</v>
          </cell>
          <cell r="AE992" t="str">
            <v>PO REF. GUIA ISS 46897395 - MUNICIPIO DE JUAZEIRO DO NORTE - NOVEMBRO/2025 Baseado em Pedidos de compra 13359.</v>
          </cell>
          <cell r="AF992">
            <v>2179.67</v>
          </cell>
        </row>
        <row r="993">
          <cell r="W993" t="str">
            <v>18.428.839/0001-90</v>
          </cell>
          <cell r="X993" t="str">
            <v>ISS PREF DE UBERABA</v>
          </cell>
          <cell r="AC993" t="str">
            <v>MG</v>
          </cell>
          <cell r="AD993" t="str">
            <v>Uberaba</v>
          </cell>
          <cell r="AE993" t="str">
            <v>PO REF. GUIA ISS 29326430001981621 - MUNICIPIO UBERA - NOVEMBRO/2025 Baseado em Pedidos de compra 13365.</v>
          </cell>
          <cell r="AF993">
            <v>396.91</v>
          </cell>
        </row>
        <row r="994">
          <cell r="X994" t="str">
            <v>MARCELO LUIZ DE LIMA</v>
          </cell>
          <cell r="Y994" t="str">
            <v>Banco Santander (Brasil) S. A.</v>
          </cell>
          <cell r="Z994">
            <v>33</v>
          </cell>
          <cell r="AA994">
            <v>3504</v>
          </cell>
          <cell r="AB994">
            <v>1081950</v>
          </cell>
          <cell r="AC994" t="str">
            <v>SE</v>
          </cell>
          <cell r="AD994" t="str">
            <v>Aracaju</v>
          </cell>
          <cell r="AE994" t="str">
            <v>PO REF REEMBOLSO ESTACIONAMENTO DEZEMBRO/2025 - MARCELO LUIZ Baseado em Pedidos de compra 13368.</v>
          </cell>
          <cell r="AF994">
            <v>100</v>
          </cell>
        </row>
        <row r="995">
          <cell r="X995" t="str">
            <v>MARCELO PINI</v>
          </cell>
          <cell r="Y995" t="str">
            <v>Banco Nu Pagamentos</v>
          </cell>
          <cell r="Z995">
            <v>260</v>
          </cell>
          <cell r="AA995">
            <v>1</v>
          </cell>
          <cell r="AB995">
            <v>13949533</v>
          </cell>
          <cell r="AC995" t="str">
            <v>SE</v>
          </cell>
          <cell r="AD995" t="str">
            <v>Aracaju</v>
          </cell>
          <cell r="AE995" t="str">
            <v>PO REF REEMBOLSO ESTACIONAMENTO DEZEMBRO/2025 - MARCELO PINI Baseado em Pedidos de compra 13370.</v>
          </cell>
          <cell r="AF995">
            <v>100</v>
          </cell>
        </row>
        <row r="996">
          <cell r="X996" t="str">
            <v>JOSE POMPEU DOS MAGALHAES FILHO</v>
          </cell>
          <cell r="Y996" t="str">
            <v>Banco Santander (Brasil) S. A.</v>
          </cell>
          <cell r="Z996">
            <v>33</v>
          </cell>
          <cell r="AA996">
            <v>3677</v>
          </cell>
          <cell r="AB996">
            <v>1000171</v>
          </cell>
          <cell r="AC996" t="str">
            <v>RJ</v>
          </cell>
          <cell r="AD996" t="str">
            <v>Rio de Janeiro</v>
          </cell>
          <cell r="AE996" t="str">
            <v>PO REF REEMBOLSO VIAGEM PLANO DE DESPESA 2757 - JOSE POMPEU Baseado em Pedidos de compra 13373.</v>
          </cell>
          <cell r="AF996">
            <v>436.46</v>
          </cell>
        </row>
        <row r="997">
          <cell r="X997" t="str">
            <v>RAFAEL PINTO SCHUENCK</v>
          </cell>
          <cell r="Y997" t="str">
            <v>Banco do Brasil S.A.</v>
          </cell>
          <cell r="Z997">
            <v>1</v>
          </cell>
          <cell r="AA997">
            <v>915</v>
          </cell>
          <cell r="AB997">
            <v>20761</v>
          </cell>
          <cell r="AC997" t="str">
            <v>RJ</v>
          </cell>
          <cell r="AD997" t="str">
            <v>Rio de Janeiro</v>
          </cell>
          <cell r="AE997" t="str">
            <v>PO REF REEMBOLSO VIAGEM PLANO DE DESPESA 2671 - RAFAEL PINTO Baseado em Pedidos de compra 13375.</v>
          </cell>
          <cell r="AF997">
            <v>155.94999999999999</v>
          </cell>
        </row>
        <row r="998">
          <cell r="X998" t="str">
            <v>DÁRCIO DE OLIVEIRA GIMENES</v>
          </cell>
          <cell r="Y998" t="str">
            <v>Itaú Unibanco  S.A.</v>
          </cell>
          <cell r="Z998">
            <v>341</v>
          </cell>
          <cell r="AA998">
            <v>5900</v>
          </cell>
          <cell r="AB998">
            <v>9669</v>
          </cell>
          <cell r="AC998" t="str">
            <v>RJ</v>
          </cell>
          <cell r="AD998" t="str">
            <v>Rio de Janeiro</v>
          </cell>
          <cell r="AE998" t="str">
            <v>PO REF REEMBOLSO VIAGEM PLANO DE DESPESA 2650 - DARCIO DE OLIVEIRA Baseado em Pedidos de compra 13376.</v>
          </cell>
          <cell r="AF998">
            <v>334.93</v>
          </cell>
        </row>
        <row r="999">
          <cell r="X999" t="str">
            <v>CAROLINE LOURENCO DA COSTA</v>
          </cell>
          <cell r="Y999" t="str">
            <v>Itaú Unibanco  S.A.</v>
          </cell>
          <cell r="Z999">
            <v>341</v>
          </cell>
          <cell r="AA999">
            <v>1209</v>
          </cell>
          <cell r="AB999">
            <v>36093</v>
          </cell>
          <cell r="AC999" t="str">
            <v>RJ</v>
          </cell>
          <cell r="AD999" t="str">
            <v>Macaé</v>
          </cell>
          <cell r="AE999" t="str">
            <v>PO REF REEMBOLSO VIAGEM PLANO DE DESPESA 2618 - CAROLINE LOURENCO Baseado em Pedidos de compra 13378.</v>
          </cell>
          <cell r="AF999">
            <v>346.76</v>
          </cell>
        </row>
        <row r="1000">
          <cell r="W1000" t="str">
            <v>51.472.845/0001-10</v>
          </cell>
          <cell r="X1000" t="str">
            <v>R&amp;A PADILHA EQUIPAMENTOS DE INFORMATICA LTDA</v>
          </cell>
          <cell r="Y1000" t="str">
            <v>Itaú Unibanco  S.A.</v>
          </cell>
          <cell r="Z1000">
            <v>341</v>
          </cell>
          <cell r="AA1000">
            <v>8004</v>
          </cell>
          <cell r="AB1000">
            <v>99685</v>
          </cell>
          <cell r="AC1000" t="str">
            <v>SP</v>
          </cell>
          <cell r="AD1000" t="str">
            <v>São Bernardo do Campo</v>
          </cell>
          <cell r="AE1000" t="str">
            <v>Pedido de Compra Integrado NIMBI- NF 1850 Baseado em Pedidos de compra 12116.</v>
          </cell>
          <cell r="AF1000">
            <v>1180.79</v>
          </cell>
        </row>
        <row r="1001">
          <cell r="W1001" t="str">
            <v>48.307.127/0001-84</v>
          </cell>
          <cell r="X1001" t="str">
            <v>PLANO DE APOSENTADORIA DE CONTRIBUICAO VARIAVEL</v>
          </cell>
          <cell r="Y1001" t="str">
            <v>Banco Bradesco S.A.</v>
          </cell>
          <cell r="Z1001">
            <v>237</v>
          </cell>
          <cell r="AA1001">
            <v>2373</v>
          </cell>
          <cell r="AB1001">
            <v>10301</v>
          </cell>
          <cell r="AC1001" t="str">
            <v>RJ</v>
          </cell>
          <cell r="AD1001" t="str">
            <v>Rio de Janeiro</v>
          </cell>
          <cell r="AE1001" t="str">
            <v>PO REF A INFRAPREV CONTRIBUICOES COMPL. 13/2025- 132025 Baseado em Pedidos de compra 13386.</v>
          </cell>
          <cell r="AF1001">
            <v>1740594.57</v>
          </cell>
        </row>
        <row r="1002">
          <cell r="W1002" t="str">
            <v>04.613.668/0001-65</v>
          </cell>
          <cell r="X1002" t="str">
            <v>L. A. VIAGENS E TURISMO LTDA</v>
          </cell>
          <cell r="Y1002" t="str">
            <v>Banco do Brasil S.A.</v>
          </cell>
          <cell r="Z1002">
            <v>1</v>
          </cell>
          <cell r="AA1002">
            <v>2863</v>
          </cell>
          <cell r="AB1002">
            <v>20490</v>
          </cell>
          <cell r="AC1002" t="str">
            <v>DF</v>
          </cell>
          <cell r="AD1002" t="str">
            <v>Brasília</v>
          </cell>
          <cell r="AE1002" t="str">
            <v>PO REF A FATURA 61375- L A VIAGENS Baseado em Pedidos de compra 13401.</v>
          </cell>
          <cell r="AF1002">
            <v>108197.83</v>
          </cell>
        </row>
        <row r="1003">
          <cell r="W1003" t="str">
            <v>04.613.668/0001-65</v>
          </cell>
          <cell r="X1003" t="str">
            <v>L. A. VIAGENS E TURISMO LTDA</v>
          </cell>
          <cell r="Y1003" t="str">
            <v>Banco do Brasil S.A.</v>
          </cell>
          <cell r="Z1003">
            <v>1</v>
          </cell>
          <cell r="AA1003">
            <v>2863</v>
          </cell>
          <cell r="AB1003">
            <v>20490</v>
          </cell>
          <cell r="AC1003" t="str">
            <v>DF</v>
          </cell>
          <cell r="AD1003" t="str">
            <v>Brasília</v>
          </cell>
          <cell r="AE1003" t="str">
            <v>PO REF A FATURA 61376- L A VIAGENS Baseado em Pedidos de compra 13403.</v>
          </cell>
          <cell r="AF1003">
            <v>45200.639999999999</v>
          </cell>
        </row>
        <row r="1004">
          <cell r="W1004" t="str">
            <v>04.613.668/0001-65</v>
          </cell>
          <cell r="X1004" t="str">
            <v>L. A. VIAGENS E TURISMO LTDA</v>
          </cell>
          <cell r="Y1004" t="str">
            <v>Banco do Brasil S.A.</v>
          </cell>
          <cell r="Z1004">
            <v>1</v>
          </cell>
          <cell r="AA1004">
            <v>2863</v>
          </cell>
          <cell r="AB1004">
            <v>20490</v>
          </cell>
          <cell r="AC1004" t="str">
            <v>DF</v>
          </cell>
          <cell r="AD1004" t="str">
            <v>Brasília</v>
          </cell>
          <cell r="AE1004" t="str">
            <v>PO REF A FATURA 61377- L A  VIAGENS Baseado em Pedidos de compra 13405.</v>
          </cell>
          <cell r="AF1004">
            <v>37967.370000000003</v>
          </cell>
        </row>
        <row r="1005">
          <cell r="W1005" t="str">
            <v>04.613.668/0001-65</v>
          </cell>
          <cell r="X1005" t="str">
            <v>L. A. VIAGENS E TURISMO LTDA</v>
          </cell>
          <cell r="Y1005" t="str">
            <v>Banco do Brasil S.A.</v>
          </cell>
          <cell r="Z1005">
            <v>1</v>
          </cell>
          <cell r="AA1005">
            <v>2863</v>
          </cell>
          <cell r="AB1005">
            <v>20490</v>
          </cell>
          <cell r="AC1005" t="str">
            <v>DF</v>
          </cell>
          <cell r="AD1005" t="str">
            <v>Brasília</v>
          </cell>
          <cell r="AE1005" t="str">
            <v>PO REF A FATURA 61391- L A VIAGENS Baseado em Pedidos de compra 13407.</v>
          </cell>
          <cell r="AF1005">
            <v>19634.29</v>
          </cell>
        </row>
        <row r="1006">
          <cell r="W1006" t="str">
            <v>21.314.559/0001-66</v>
          </cell>
          <cell r="X1006" t="str">
            <v>MOVIDA PARTICIPACOES S.A</v>
          </cell>
          <cell r="Y1006" t="str">
            <v>Itaú Unibanco  S.A.</v>
          </cell>
          <cell r="Z1006">
            <v>341</v>
          </cell>
          <cell r="AA1006">
            <v>142</v>
          </cell>
          <cell r="AB1006">
            <v>97630</v>
          </cell>
          <cell r="AC1006" t="str">
            <v>SP</v>
          </cell>
          <cell r="AD1006" t="str">
            <v>São Paulo</v>
          </cell>
          <cell r="AE1006" t="str">
            <v>Pedido de Compra Integrado NIMBI- BOLETO 7636780- MOVIDA Baseado em Pedidos de compra 12178.</v>
          </cell>
          <cell r="AF1006">
            <v>1753.96</v>
          </cell>
        </row>
        <row r="1007">
          <cell r="X1007" t="str">
            <v>INSS - FOLHA DE PAGAMENTO</v>
          </cell>
          <cell r="Y1007" t="str">
            <v>Banco Bradesco S.A.</v>
          </cell>
          <cell r="Z1007">
            <v>237</v>
          </cell>
          <cell r="AA1007" t="str">
            <v>3060-0</v>
          </cell>
          <cell r="AB1007">
            <v>48632</v>
          </cell>
          <cell r="AC1007" t="str">
            <v>DF</v>
          </cell>
          <cell r="AD1007" t="str">
            <v>Brasília</v>
          </cell>
          <cell r="AE1007" t="str">
            <v>PO REF A RECOLHIMENTO INSS 13º SALARIO- 132025 Baseado em Pedidos de compra 13408.</v>
          </cell>
          <cell r="AF1007">
            <v>6096992.1299999999</v>
          </cell>
        </row>
        <row r="1008">
          <cell r="X1008" t="str">
            <v>INSS - FOLHA DE PAGAMENTO</v>
          </cell>
          <cell r="Y1008" t="str">
            <v>Banco Bradesco S.A.</v>
          </cell>
          <cell r="Z1008">
            <v>237</v>
          </cell>
          <cell r="AA1008" t="str">
            <v>3060-0</v>
          </cell>
          <cell r="AB1008">
            <v>48632</v>
          </cell>
          <cell r="AC1008" t="str">
            <v>DF</v>
          </cell>
          <cell r="AD1008" t="str">
            <v>Brasília</v>
          </cell>
          <cell r="AE1008" t="str">
            <v>PO REF A RECOLHIMENTO INSS NOV/2025- 112025 Baseado em Pedidos de compra 13411.</v>
          </cell>
          <cell r="AF1008">
            <v>6351938.1399999997</v>
          </cell>
        </row>
        <row r="1009">
          <cell r="X1009" t="str">
            <v>DARF COD. 0561- IRRF - FOLHA DE PAGAMENTO</v>
          </cell>
          <cell r="AC1009" t="str">
            <v>DF</v>
          </cell>
          <cell r="AD1009" t="str">
            <v>Brasília</v>
          </cell>
          <cell r="AE1009" t="str">
            <v>PO REF IRRF COD 0561 FOLHA DE PAGAMENTO REF NOV/2025 Baseado em Pedidos de compra 13420.</v>
          </cell>
          <cell r="AF1009">
            <v>2707522.18</v>
          </cell>
        </row>
        <row r="1010">
          <cell r="X1010" t="str">
            <v>RODRIGO ALMEIDA FARIAS</v>
          </cell>
          <cell r="Y1010" t="str">
            <v>Banco Bradesco S.A.</v>
          </cell>
          <cell r="Z1010">
            <v>237</v>
          </cell>
          <cell r="AA1010">
            <v>3176</v>
          </cell>
          <cell r="AB1010">
            <v>680132</v>
          </cell>
          <cell r="AC1010" t="str">
            <v>RJ</v>
          </cell>
          <cell r="AD1010" t="str">
            <v>Rio de Janeiro</v>
          </cell>
          <cell r="AE1010" t="str">
            <v>PO REF A FUNDO FIXO-08DSTI2025- RODRIGO ALMEIDA Baseado em Pedidos de compra 13273.</v>
          </cell>
          <cell r="AF1010">
            <v>2100</v>
          </cell>
        </row>
        <row r="1011">
          <cell r="X1011" t="str">
            <v>LUCIANO FERREIRA DA SILVA</v>
          </cell>
          <cell r="Y1011" t="str">
            <v>Banco do Brasil S.A.</v>
          </cell>
          <cell r="Z1011">
            <v>1</v>
          </cell>
          <cell r="AA1011">
            <v>1001</v>
          </cell>
          <cell r="AB1011">
            <v>39004</v>
          </cell>
          <cell r="AC1011" t="str">
            <v>MG</v>
          </cell>
          <cell r="AD1011" t="str">
            <v>Uberlândia</v>
          </cell>
          <cell r="AE1011" t="str">
            <v>PO REF PGTO DIARIA PLANO DE DESPESA 2782 - LUCIANO FERREIRA Baseado em Pedidos de compra 13445.</v>
          </cell>
          <cell r="AF1011">
            <v>1207.5</v>
          </cell>
        </row>
        <row r="1012">
          <cell r="X1012" t="str">
            <v>FOLHA DE PAGAMENTO - RESCISAO</v>
          </cell>
          <cell r="Y1012" t="str">
            <v>Itaú Unibanco  S.A.</v>
          </cell>
          <cell r="Z1012">
            <v>341</v>
          </cell>
          <cell r="AA1012">
            <v>689</v>
          </cell>
          <cell r="AB1012">
            <v>91363</v>
          </cell>
          <cell r="AE1012" t="str">
            <v>PO REF PGTO RESCISAO 1915029 - RESCISÃO DO EMPREGADO 1915029 - BANCO BRADESCO Baseado em Pedidos de compra 13454.</v>
          </cell>
          <cell r="AF1012">
            <v>6422.31</v>
          </cell>
        </row>
        <row r="1013">
          <cell r="X1013" t="str">
            <v>NEIDE ANGELINA CARDOSO</v>
          </cell>
          <cell r="Y1013" t="str">
            <v>Banco Bradesco S.A.</v>
          </cell>
          <cell r="Z1013">
            <v>237</v>
          </cell>
          <cell r="AA1013">
            <v>3176</v>
          </cell>
          <cell r="AB1013">
            <v>680132</v>
          </cell>
          <cell r="AC1013" t="str">
            <v>SP</v>
          </cell>
          <cell r="AD1013" t="str">
            <v>Guarulhos</v>
          </cell>
          <cell r="AE1013" t="str">
            <v>PO REF A FUNDO FIXO-26-NEIDE ANGELINA Baseado em Pedidos de compra 13453.</v>
          </cell>
          <cell r="AF1013">
            <v>2322.02</v>
          </cell>
        </row>
        <row r="1014">
          <cell r="X1014" t="str">
            <v>VALDINEI SANTOS RIBEIRO</v>
          </cell>
          <cell r="Y1014" t="str">
            <v>Banco Bradesco S.A.</v>
          </cell>
          <cell r="Z1014">
            <v>237</v>
          </cell>
          <cell r="AA1014">
            <v>3176</v>
          </cell>
          <cell r="AB1014">
            <v>680132</v>
          </cell>
          <cell r="AC1014" t="str">
            <v>MG</v>
          </cell>
          <cell r="AD1014" t="str">
            <v>Montes Claros</v>
          </cell>
          <cell r="AE1014" t="str">
            <v>PO REF A FUNDO FIXO-008DNMK2025- VALDINEI Baseado em Pedidos de compra 13459.</v>
          </cell>
          <cell r="AF1014">
            <v>1429</v>
          </cell>
        </row>
        <row r="1015">
          <cell r="W1015" t="str">
            <v>23.323.207/0001-00</v>
          </cell>
          <cell r="X1015" t="str">
            <v>CHURRASCARIA TROPEIRO LTDA</v>
          </cell>
          <cell r="Y1015" t="str">
            <v>Banco Santander (Brasil) S. A.</v>
          </cell>
          <cell r="Z1015">
            <v>33</v>
          </cell>
          <cell r="AA1015">
            <v>4436</v>
          </cell>
          <cell r="AB1015">
            <v>13001315</v>
          </cell>
          <cell r="AC1015" t="str">
            <v>MG</v>
          </cell>
          <cell r="AD1015" t="str">
            <v>Uberlândia</v>
          </cell>
          <cell r="AE1015" t="str">
            <v>PO REF A FORNECIMENTO ALMOÇO- NF 845- CHURRAS CARIA TROPEIRO Baseado em Pedidos de compra 13460.</v>
          </cell>
          <cell r="AF1015">
            <v>2500</v>
          </cell>
        </row>
        <row r="1016">
          <cell r="W1016" t="str">
            <v>42.736.102/0001-10</v>
          </cell>
          <cell r="X1016" t="str">
            <v>FOLHA DE PAGAMENTO - SALARIOS</v>
          </cell>
          <cell r="Y1016" t="str">
            <v>Itaú Unibanco  S.A.</v>
          </cell>
          <cell r="Z1016">
            <v>341</v>
          </cell>
          <cell r="AA1016">
            <v>689</v>
          </cell>
          <cell r="AB1016">
            <v>91363</v>
          </cell>
          <cell r="AE1016" t="str">
            <v>PO REF FOLHA DISSIDIO ACT 12/2025 - SANTANDER - ACT_2025 033 Baseado em Pedidos de compra 13464.</v>
          </cell>
          <cell r="AF1016">
            <v>1687926.67</v>
          </cell>
        </row>
        <row r="1017">
          <cell r="W1017" t="str">
            <v>00.360.305/0001-04</v>
          </cell>
          <cell r="X1017" t="str">
            <v>CAIXA ECONOMICA FEDERAL</v>
          </cell>
          <cell r="AC1017" t="str">
            <v>DF</v>
          </cell>
          <cell r="AD1017" t="str">
            <v>Brasília</v>
          </cell>
          <cell r="AE1017" t="str">
            <v>PO REF A RECOLHIMENTO FGTS NOV/25- 112025- CEF Baseado em Pedidos de compra 13467.</v>
          </cell>
          <cell r="AF1017">
            <v>1856681.4</v>
          </cell>
        </row>
        <row r="1018">
          <cell r="W1018" t="str">
            <v>47.049.345/0001-01</v>
          </cell>
          <cell r="X1018" t="str">
            <v>L M SOUZA DO NASCIMENTO - SERVICOS DE MONITORAMENTO</v>
          </cell>
          <cell r="Y1018" t="str">
            <v>Caixa Econômica Federal</v>
          </cell>
          <cell r="Z1018">
            <v>104</v>
          </cell>
          <cell r="AA1018">
            <v>3536</v>
          </cell>
          <cell r="AB1018">
            <v>3001296</v>
          </cell>
          <cell r="AC1018" t="str">
            <v>PB</v>
          </cell>
          <cell r="AD1018" t="str">
            <v>João Pessoa</v>
          </cell>
          <cell r="AE1018" t="str">
            <v>PO REF A SERVICOS MANUTENCAO ELETRICA- NFSE 916- L M SOUZA Baseado em Pedidos de compra 13462.</v>
          </cell>
          <cell r="AF1018">
            <v>1920</v>
          </cell>
        </row>
        <row r="1019">
          <cell r="X1019" t="str">
            <v>FOLHA DE PAGAMENTO - PENSÃO</v>
          </cell>
          <cell r="Y1019" t="str">
            <v>Itaú Unibanco  S.A.</v>
          </cell>
          <cell r="Z1019">
            <v>341</v>
          </cell>
          <cell r="AA1019">
            <v>689</v>
          </cell>
          <cell r="AB1019">
            <v>91363</v>
          </cell>
          <cell r="AE1019" t="str">
            <v>PO REF A PENSAO SOBRE FOLHA DISSIDIO- ACT_2025_001- BANCO DO BRASIL Baseado em Pedidos de compra 13470.</v>
          </cell>
          <cell r="AF1019">
            <v>41085.839999999997</v>
          </cell>
        </row>
        <row r="1020">
          <cell r="X1020" t="str">
            <v>FOLHA DE PAGAMENTO - PENSÃO</v>
          </cell>
          <cell r="Y1020" t="str">
            <v>Itaú Unibanco  S.A.</v>
          </cell>
          <cell r="Z1020">
            <v>341</v>
          </cell>
          <cell r="AA1020">
            <v>689</v>
          </cell>
          <cell r="AB1020">
            <v>91363</v>
          </cell>
          <cell r="AE1020" t="str">
            <v>PO REF A PENSAO SOBRE FOLHA DISSIDIO- ACT_2025_001- BANCO DO BRASIL Baseado em Pedidos de compra 13470.</v>
          </cell>
          <cell r="AF1020">
            <v>41085.839999999997</v>
          </cell>
        </row>
        <row r="1021">
          <cell r="X1021" t="str">
            <v>FOLHA DE PAGAMENTO - PENSÃO</v>
          </cell>
          <cell r="Y1021" t="str">
            <v>Itaú Unibanco  S.A.</v>
          </cell>
          <cell r="Z1021">
            <v>341</v>
          </cell>
          <cell r="AA1021">
            <v>689</v>
          </cell>
          <cell r="AB1021">
            <v>91363</v>
          </cell>
          <cell r="AE1021" t="str">
            <v>PO REF A PENSAO SOBRE FOLHA DISSIDIO- ACT_2025_033- SANTANDER Baseado em Pedidos de compra 13473.</v>
          </cell>
          <cell r="AF1021">
            <v>9003</v>
          </cell>
        </row>
        <row r="1022">
          <cell r="W1022" t="str">
            <v>42.736.102/0001-10</v>
          </cell>
          <cell r="X1022" t="str">
            <v>FOLHA DE PAGAMENTO - SALARIOS</v>
          </cell>
          <cell r="Y1022" t="str">
            <v>Itaú Unibanco  S.A.</v>
          </cell>
          <cell r="Z1022">
            <v>341</v>
          </cell>
          <cell r="AA1022">
            <v>689</v>
          </cell>
          <cell r="AB1022">
            <v>91363</v>
          </cell>
          <cell r="AE1022" t="str">
            <v>PO REF FOLHA DISSIDIO ACT 12/2025 - BRADESCO - ACT_2025 237 Baseado em Pedidos de compra 13474.</v>
          </cell>
          <cell r="AF1022">
            <v>837536.93</v>
          </cell>
        </row>
        <row r="1023">
          <cell r="X1023" t="str">
            <v>FOLHA DE PAGAMENTO - PENSÃO</v>
          </cell>
          <cell r="Y1023" t="str">
            <v>Itaú Unibanco  S.A.</v>
          </cell>
          <cell r="Z1023">
            <v>341</v>
          </cell>
          <cell r="AA1023">
            <v>689</v>
          </cell>
          <cell r="AB1023">
            <v>91363</v>
          </cell>
          <cell r="AE1023" t="str">
            <v>PO REF A PENSAO SOBRE FOLHA DISSIDIO- ACT_2025_237- BRADESCO Baseado em Pedidos de compra 13475.</v>
          </cell>
          <cell r="AF1023">
            <v>6130.5</v>
          </cell>
        </row>
        <row r="1024">
          <cell r="W1024" t="str">
            <v>27.074.636/0001-34</v>
          </cell>
          <cell r="X1024" t="str">
            <v>LEONARDO FALCAO RIBEIRO SOCIEDADE INDIVIDUAL DE ADVOCACIA</v>
          </cell>
          <cell r="Y1024" t="str">
            <v>Caixa Econômica Federal</v>
          </cell>
          <cell r="Z1024">
            <v>104</v>
          </cell>
          <cell r="AA1024">
            <v>1519</v>
          </cell>
          <cell r="AB1024">
            <v>3003587</v>
          </cell>
          <cell r="AC1024" t="str">
            <v>RO</v>
          </cell>
          <cell r="AD1024" t="str">
            <v>Porto Velho</v>
          </cell>
          <cell r="AE1024" t="str">
            <v>PO REF. NFSE 1328 - LEONARDO FALCÃO Baseado em Pedidos de compra 13490.</v>
          </cell>
          <cell r="AF1024">
            <v>75983.47</v>
          </cell>
        </row>
        <row r="1025">
          <cell r="W1025" t="str">
            <v>00.469.296/0001-94</v>
          </cell>
          <cell r="X1025" t="str">
            <v>SINDICATO NACIONAL DOS TRABALHADORES NA PROTECAO AO VOO</v>
          </cell>
          <cell r="Y1025" t="str">
            <v>Banco Santander (Brasil) S. A.</v>
          </cell>
          <cell r="Z1025">
            <v>33</v>
          </cell>
          <cell r="AA1025">
            <v>3380</v>
          </cell>
          <cell r="AB1025">
            <v>13003392</v>
          </cell>
          <cell r="AC1025" t="str">
            <v>RJ</v>
          </cell>
          <cell r="AD1025" t="str">
            <v>Rio de Janeiro</v>
          </cell>
          <cell r="AE1025" t="str">
            <v>PO REF. CONTRIBUIÇÃO SNTPV Baseado em Pedidos de compra 13516.</v>
          </cell>
          <cell r="AF1025">
            <v>41446.370000000003</v>
          </cell>
        </row>
        <row r="1026">
          <cell r="W1026" t="str">
            <v>00.000.000/4906-95</v>
          </cell>
          <cell r="X1026" t="str">
            <v>BANCO DO BRASIL SA</v>
          </cell>
          <cell r="AC1026" t="str">
            <v>RJ</v>
          </cell>
          <cell r="AD1026" t="str">
            <v>Rio de Janeiro</v>
          </cell>
          <cell r="AE1026" t="str">
            <v>PO REF TARIFAS BANCARIAS E APLICAÇÕES FINANCEIRAS 19/12 A 22/12 - BANCO DO BRASIL Baseado em Pedidos de compra 13714.</v>
          </cell>
          <cell r="AF1026">
            <v>52000817.799999997</v>
          </cell>
        </row>
        <row r="1027">
          <cell r="W1027" t="str">
            <v>00.000.000/4906-95</v>
          </cell>
          <cell r="X1027" t="str">
            <v>BANCO DO BRASIL SA</v>
          </cell>
          <cell r="AC1027" t="str">
            <v>RJ</v>
          </cell>
          <cell r="AD1027" t="str">
            <v>Rio de Janeiro</v>
          </cell>
          <cell r="AE1027" t="str">
            <v>PO REF TARIFAS BANCARIAS E APLICAÇÕES FINANCEIRAS 19/12 A 22/12 - BANCO DO BRASIL Baseado em Pedidos de compra 13714.</v>
          </cell>
          <cell r="AF1027">
            <v>52000817.799999997</v>
          </cell>
        </row>
        <row r="1028">
          <cell r="W1028" t="str">
            <v>60.746.948/0538-28</v>
          </cell>
          <cell r="X1028" t="str">
            <v>BANCO BRADESCO S.A.</v>
          </cell>
          <cell r="AC1028" t="str">
            <v>RJ</v>
          </cell>
          <cell r="AD1028" t="str">
            <v>Rio de Janeiro</v>
          </cell>
          <cell r="AE1028" t="str">
            <v>PO REF TARIFAS BANCARIAS 19/12 A 22/12 - BANCO BRADESCO Baseado em Pedidos de compra 13717.</v>
          </cell>
          <cell r="AF1028">
            <v>230.27</v>
          </cell>
        </row>
        <row r="1029">
          <cell r="X1029" t="str">
            <v>CARLOS HELTON DE ARAUJO AGUIAR</v>
          </cell>
          <cell r="Y1029" t="str">
            <v>Banco Bradesco S.A.</v>
          </cell>
          <cell r="Z1029">
            <v>237</v>
          </cell>
          <cell r="AA1029">
            <v>3176</v>
          </cell>
          <cell r="AB1029">
            <v>680132</v>
          </cell>
          <cell r="AC1029" t="str">
            <v>RN</v>
          </cell>
          <cell r="AD1029" t="str">
            <v>Mossoró</v>
          </cell>
          <cell r="AE1029" t="str">
            <v>PO REF. FUNDO FIXO - 006-DNBMS-2025 - CARLOS HELTON Baseado em Pedidos de compra 12070.</v>
          </cell>
          <cell r="AF1029">
            <v>59.96</v>
          </cell>
        </row>
        <row r="1030">
          <cell r="X1030" t="str">
            <v>FRANCISCO CARLOS DA SILVA LACERDA</v>
          </cell>
          <cell r="Y1030" t="str">
            <v>Banco Bradesco S.A.</v>
          </cell>
          <cell r="Z1030">
            <v>237</v>
          </cell>
          <cell r="AA1030">
            <v>237</v>
          </cell>
          <cell r="AB1030">
            <v>210481</v>
          </cell>
          <cell r="AC1030" t="str">
            <v>SE</v>
          </cell>
          <cell r="AD1030" t="str">
            <v>Aracaju</v>
          </cell>
          <cell r="AE1030" t="str">
            <v>PO REF. REEMBOLSO ESTACIONAMENTO DEZEMBRO/2025 - FRANCISCO CARLOS Baseado em Pedidos de compra 13280.</v>
          </cell>
          <cell r="AF1030">
            <v>100</v>
          </cell>
        </row>
        <row r="1031">
          <cell r="W1031" t="str">
            <v>33.661.745/0001-50</v>
          </cell>
          <cell r="X1031" t="str">
            <v>CENTRO DE INTEGRAÇÃO EMPRESA-ESCOLA DO ESTADO</v>
          </cell>
          <cell r="Y1031" t="str">
            <v>Banco Bradesco S.A.</v>
          </cell>
          <cell r="Z1031">
            <v>237</v>
          </cell>
          <cell r="AA1031">
            <v>3391</v>
          </cell>
          <cell r="AB1031">
            <v>95401</v>
          </cell>
          <cell r="AC1031" t="str">
            <v>RJ</v>
          </cell>
          <cell r="AD1031" t="str">
            <v>Rio de Janeiro</v>
          </cell>
          <cell r="AE1031" t="str">
            <v>PO REF A JOVEM APRENDIZ- NFSE 345592- CIEE Baseado em Pedidos de compra 13289.</v>
          </cell>
          <cell r="AF1031">
            <v>1135.96</v>
          </cell>
        </row>
        <row r="1032">
          <cell r="W1032" t="str">
            <v>33.661.745/0001-50</v>
          </cell>
          <cell r="X1032" t="str">
            <v>CENTRO DE INTEGRAÇÃO EMPRESA-ESCOLA DO ESTADO</v>
          </cell>
          <cell r="Y1032" t="str">
            <v>Banco Bradesco S.A.</v>
          </cell>
          <cell r="Z1032">
            <v>237</v>
          </cell>
          <cell r="AA1032">
            <v>3391</v>
          </cell>
          <cell r="AB1032">
            <v>95401</v>
          </cell>
          <cell r="AC1032" t="str">
            <v>RJ</v>
          </cell>
          <cell r="AD1032" t="str">
            <v>Rio de Janeiro</v>
          </cell>
          <cell r="AE1032" t="str">
            <v>PO REF A JOVEM APRENDIZ-  RECIBO 79357- CIEE Baseado em Pedidos de compra 13291.</v>
          </cell>
          <cell r="AF1032">
            <v>2641.91</v>
          </cell>
        </row>
        <row r="1033">
          <cell r="W1033" t="str">
            <v>21.314.559/0001-66</v>
          </cell>
          <cell r="X1033" t="str">
            <v>MOVIDA PARTICIPACOES S.A</v>
          </cell>
          <cell r="Y1033" t="str">
            <v>Itaú Unibanco  S.A.</v>
          </cell>
          <cell r="Z1033">
            <v>341</v>
          </cell>
          <cell r="AA1033">
            <v>142</v>
          </cell>
          <cell r="AB1033">
            <v>97630</v>
          </cell>
          <cell r="AC1033" t="str">
            <v>SP</v>
          </cell>
          <cell r="AD1033" t="str">
            <v>São Paulo</v>
          </cell>
          <cell r="AE1033" t="str">
            <v>Pedido de Compra Integrado NIMBI- FATURA 07648027- MOVIDA Baseado em Pedidos de compra 12004.</v>
          </cell>
          <cell r="AF1033">
            <v>749.74</v>
          </cell>
        </row>
        <row r="1034">
          <cell r="W1034" t="str">
            <v>97.761.407/0001-73</v>
          </cell>
          <cell r="X1034" t="str">
            <v>ISS PREF DE TAQUARA</v>
          </cell>
          <cell r="AC1034" t="str">
            <v>RS</v>
          </cell>
          <cell r="AD1034" t="str">
            <v>Taquara</v>
          </cell>
          <cell r="AE1034" t="str">
            <v>PO REF A ISS- 20000789903- MUNICIPIO DE TAQUARA Baseado em Pedidos de compra 13286.</v>
          </cell>
          <cell r="AF1034">
            <v>467.83</v>
          </cell>
        </row>
        <row r="1035">
          <cell r="W1035" t="str">
            <v>15.023.906/0001-07</v>
          </cell>
          <cell r="X1035" t="str">
            <v>ISS PREF ALTA FLORESTA</v>
          </cell>
          <cell r="AC1035" t="str">
            <v>MT</v>
          </cell>
          <cell r="AD1035" t="str">
            <v>Alta Floresta</v>
          </cell>
          <cell r="AE1035" t="str">
            <v>PO REF A ISS- GUIAS 07619015 E 07657071- MUNICIPIO DE ALTA FLORESTA Baseado em Pedidos de compra 13287.</v>
          </cell>
          <cell r="AF1035">
            <v>304.75</v>
          </cell>
        </row>
        <row r="1036">
          <cell r="W1036" t="str">
            <v>02.558.157/0001-62</v>
          </cell>
          <cell r="X1036" t="str">
            <v>TELEFONICA BRASIL S.A.</v>
          </cell>
          <cell r="AC1036" t="str">
            <v>SP</v>
          </cell>
          <cell r="AD1036" t="str">
            <v>São Paulo</v>
          </cell>
          <cell r="AE1036" t="str">
            <v>PO REF A NFSTE 58530- TELEFONICA Baseado em Pedidos de compra 13307.</v>
          </cell>
          <cell r="AF1036">
            <v>110.91</v>
          </cell>
        </row>
        <row r="1037">
          <cell r="W1037" t="str">
            <v>05.441.213/0001-72</v>
          </cell>
          <cell r="X1037" t="str">
            <v>LA AGUA - COMERCIO DE AGUA E BEBIDAS LTDA</v>
          </cell>
          <cell r="Y1037" t="str">
            <v>Banco do Brasil S.A.</v>
          </cell>
          <cell r="Z1037">
            <v>1</v>
          </cell>
          <cell r="AA1037">
            <v>2857</v>
          </cell>
          <cell r="AB1037">
            <v>132660</v>
          </cell>
          <cell r="AC1037" t="str">
            <v>SP</v>
          </cell>
          <cell r="AD1037" t="str">
            <v>Campinas</v>
          </cell>
          <cell r="AE1037" t="str">
            <v>Pedido de Compra Integrado NIMBI Baseado em Pedidos de compra 11073.- NF 36738- LA AGUA</v>
          </cell>
          <cell r="AF1037">
            <v>1107.4000000000001</v>
          </cell>
        </row>
        <row r="1038">
          <cell r="W1038" t="str">
            <v>07.478.095/0001-00</v>
          </cell>
          <cell r="X1038" t="str">
            <v>LOQFACIL - EQUIPAMENTOS PARA CONSTRUCAO LTDA</v>
          </cell>
          <cell r="Y1038" t="str">
            <v>Banco do Brasil S.A.</v>
          </cell>
          <cell r="Z1038">
            <v>1</v>
          </cell>
          <cell r="AA1038">
            <v>3204</v>
          </cell>
          <cell r="AB1038">
            <v>23664</v>
          </cell>
          <cell r="AC1038" t="str">
            <v>PB</v>
          </cell>
          <cell r="AD1038" t="str">
            <v>João Pessoa</v>
          </cell>
          <cell r="AE1038" t="str">
            <v>PO REF A FAT 215739 - LOQFACIL - EQUIPAMENTOS Baseado em Pedidos de compra 13244.</v>
          </cell>
          <cell r="AF1038">
            <v>2700</v>
          </cell>
        </row>
        <row r="1039">
          <cell r="W1039" t="str">
            <v>23.160.141/0001-77</v>
          </cell>
          <cell r="X1039" t="str">
            <v>MARCEL LEONARDO NOGUEIRA LTDA</v>
          </cell>
          <cell r="Y1039" t="str">
            <v>Banco do Brasil S.A.</v>
          </cell>
          <cell r="Z1039">
            <v>1</v>
          </cell>
          <cell r="AA1039">
            <v>204</v>
          </cell>
          <cell r="AB1039">
            <v>70674</v>
          </cell>
          <cell r="AC1039" t="str">
            <v>MG</v>
          </cell>
          <cell r="AD1039" t="str">
            <v>Uberlândia</v>
          </cell>
          <cell r="AE1039" t="str">
            <v>PO REF A SERVICO LIMPEZA- NFSE 826- MARCEL Baseado em Pedidos de compra 13431.</v>
          </cell>
          <cell r="AF1039">
            <v>57679.24</v>
          </cell>
        </row>
        <row r="1040">
          <cell r="W1040" t="str">
            <v>20.059.578/0006-35</v>
          </cell>
          <cell r="X1040" t="str">
            <v>ARION SERVICOS DE TELECOMUNICACOES LTDA</v>
          </cell>
          <cell r="Y1040" t="str">
            <v>Banco Santander (Brasil) S. A.</v>
          </cell>
          <cell r="Z1040">
            <v>33</v>
          </cell>
          <cell r="AA1040">
            <v>4515</v>
          </cell>
          <cell r="AB1040">
            <v>1305909</v>
          </cell>
          <cell r="AC1040" t="str">
            <v>RJ</v>
          </cell>
          <cell r="AD1040" t="str">
            <v>Rio de Janeiro</v>
          </cell>
          <cell r="AE1040" t="str">
            <v>PO REF A SERVICO ASSINATURA RAMAIS- NFSTE 249913- ARION Baseado em Pedidos de compra 13434.</v>
          </cell>
          <cell r="AF1040">
            <v>3561.24</v>
          </cell>
        </row>
        <row r="1041">
          <cell r="X1041" t="str">
            <v>ALEX WILIANS POLIDORO</v>
          </cell>
          <cell r="Y1041" t="str">
            <v>Banco Bradesco S.A.</v>
          </cell>
          <cell r="Z1041">
            <v>237</v>
          </cell>
          <cell r="AA1041">
            <v>3176</v>
          </cell>
          <cell r="AB1041">
            <v>680132</v>
          </cell>
          <cell r="AC1041" t="str">
            <v>SP</v>
          </cell>
          <cell r="AD1041" t="str">
            <v>Campinas</v>
          </cell>
          <cell r="AE1041" t="str">
            <v>PO REF A FUNDO FIXO- 022DNBKP2025- ALEX POLIDORO Baseado em Pedidos de compra 13482.</v>
          </cell>
          <cell r="AF1041">
            <v>1884.7</v>
          </cell>
        </row>
        <row r="1042">
          <cell r="W1042" t="str">
            <v>43.647.198/0001-02</v>
          </cell>
          <cell r="X1042" t="str">
            <v>SEGUREX EXTINTORES LTDA</v>
          </cell>
          <cell r="Y1042" t="str">
            <v>Banco do Brasil S.A.</v>
          </cell>
          <cell r="Z1042">
            <v>1</v>
          </cell>
          <cell r="AA1042">
            <v>4404</v>
          </cell>
          <cell r="AB1042">
            <v>35590</v>
          </cell>
          <cell r="AC1042" t="str">
            <v>PI</v>
          </cell>
          <cell r="AD1042" t="str">
            <v>Teresina</v>
          </cell>
          <cell r="AE1042" t="str">
            <v>Pedido de Compra Integrado NIMBI- NFSE 1767- SEGUREX Baseado em Pedidos de compra 12752.</v>
          </cell>
          <cell r="AF1042">
            <v>1115.27</v>
          </cell>
        </row>
        <row r="1043">
          <cell r="W1043" t="str">
            <v>96.163.977/0001-07</v>
          </cell>
          <cell r="X1043" t="str">
            <v>TCM TARSIS COMERCIAL DE MERCADORIAS E SERVICOS LTDA</v>
          </cell>
          <cell r="Y1043" t="str">
            <v>Banco do Brasil S.A.</v>
          </cell>
          <cell r="Z1043">
            <v>1</v>
          </cell>
          <cell r="AA1043">
            <v>6589</v>
          </cell>
          <cell r="AB1043">
            <v>100687</v>
          </cell>
          <cell r="AC1043" t="str">
            <v>SP</v>
          </cell>
          <cell r="AD1043" t="str">
            <v>São Paulo</v>
          </cell>
          <cell r="AE1043" t="str">
            <v>Pedido de Compra Integrado NIMBI- NF 3017- TCM TARSIS Baseado em Pedidos de compra 12033.</v>
          </cell>
          <cell r="AF1043">
            <v>1012</v>
          </cell>
        </row>
        <row r="1044">
          <cell r="W1044" t="str">
            <v>17.303.236/0001-08</v>
          </cell>
          <cell r="X1044" t="str">
            <v>MANACAPURU LIMPEZA E CONSERVACAO LTDA</v>
          </cell>
          <cell r="Y1044" t="str">
            <v>Banco do Brasil S.A.</v>
          </cell>
          <cell r="Z1044">
            <v>1</v>
          </cell>
          <cell r="AA1044">
            <v>5927</v>
          </cell>
          <cell r="AB1044">
            <v>6516</v>
          </cell>
          <cell r="AC1044" t="str">
            <v>AM</v>
          </cell>
          <cell r="AD1044" t="str">
            <v>Manacapuru</v>
          </cell>
          <cell r="AE1044" t="str">
            <v>PO REF NFSE 183 - MANACAPURU LIMPEZA Baseado em Pedidos de compra 13264.</v>
          </cell>
          <cell r="AF1044">
            <v>3996.45</v>
          </cell>
        </row>
        <row r="1045">
          <cell r="W1045" t="str">
            <v>19.594.385/0001-90</v>
          </cell>
          <cell r="X1045" t="str">
            <v>GMC COMPONENTES ELETRICOS E AUTOMACAO LTDA</v>
          </cell>
          <cell r="Y1045" t="str">
            <v>Banco do Brasil S.A.</v>
          </cell>
          <cell r="Z1045">
            <v>1</v>
          </cell>
          <cell r="AA1045">
            <v>1834</v>
          </cell>
          <cell r="AB1045">
            <v>200300</v>
          </cell>
          <cell r="AC1045" t="str">
            <v>SP</v>
          </cell>
          <cell r="AD1045" t="str">
            <v>São Bernardo do Campo</v>
          </cell>
          <cell r="AE1045" t="str">
            <v>Pedido de Compra Integrado NIMBI Baseado em Pedidos de compra 7782. REF. DANFE 2473 - GMC AUTOMOÇÃO</v>
          </cell>
          <cell r="AF1045">
            <v>64849.98</v>
          </cell>
        </row>
        <row r="1046">
          <cell r="W1046" t="str">
            <v>00.000.000/4906-95</v>
          </cell>
          <cell r="X1046" t="str">
            <v>BANCO DO BRASIL SA</v>
          </cell>
          <cell r="AC1046" t="str">
            <v>RJ</v>
          </cell>
          <cell r="AD1046" t="str">
            <v>Rio de Janeiro</v>
          </cell>
          <cell r="AE1046" t="str">
            <v>PO REF TARIFAS BANCARIAS E APLICAÇÕES FINANCEIRAS 19/12 A 22/12 - BANCO DO BRASIL Baseado em Pedidos de compra 13714.</v>
          </cell>
          <cell r="AF1046">
            <v>52000817.799999997</v>
          </cell>
        </row>
        <row r="1047">
          <cell r="W1047" t="str">
            <v>00.000.000/4906-95</v>
          </cell>
          <cell r="X1047" t="str">
            <v>BANCO DO BRASIL SA</v>
          </cell>
          <cell r="AC1047" t="str">
            <v>RJ</v>
          </cell>
          <cell r="AD1047" t="str">
            <v>Rio de Janeiro</v>
          </cell>
          <cell r="AE1047" t="str">
            <v>PO REF TARIFAS BANCARIAS E APLICAÇÕES FINANCEIRAS 19/12 A 22/12 - BANCO DO BRASIL Baseado em Pedidos de compra 13714.</v>
          </cell>
          <cell r="AF1047">
            <v>52000817.799999997</v>
          </cell>
        </row>
        <row r="1048">
          <cell r="W1048" t="str">
            <v>60.746.948/0538-28</v>
          </cell>
          <cell r="X1048" t="str">
            <v>BANCO BRADESCO S.A.</v>
          </cell>
          <cell r="AC1048" t="str">
            <v>RJ</v>
          </cell>
          <cell r="AD1048" t="str">
            <v>Rio de Janeiro</v>
          </cell>
          <cell r="AE1048" t="str">
            <v>PO REF TARIFAS BANCARIAS 19/12 A 22/12 - BANCO BRADESCO Baseado em Pedidos de compra 13717.</v>
          </cell>
          <cell r="AF1048">
            <v>230.27</v>
          </cell>
        </row>
        <row r="1049">
          <cell r="X1049" t="str">
            <v>MARINA CAVALINI BAILAO</v>
          </cell>
          <cell r="Y1049" t="str">
            <v>Itaú Unibanco  S.A.</v>
          </cell>
          <cell r="Z1049">
            <v>341</v>
          </cell>
          <cell r="AA1049">
            <v>7011</v>
          </cell>
          <cell r="AB1049">
            <v>68920</v>
          </cell>
          <cell r="AC1049" t="str">
            <v>RJ</v>
          </cell>
          <cell r="AD1049" t="str">
            <v>Rio de Janeiro</v>
          </cell>
          <cell r="AE1049" t="str">
            <v>PO REF. REEMBOLSO VIAGEM - PLANO 2705 - Vigência: 24/11/2025 - 25/11/2025 Baseado em Pedidos de compra 13195.</v>
          </cell>
          <cell r="AF1049">
            <v>505.91</v>
          </cell>
        </row>
        <row r="1050">
          <cell r="X1050" t="str">
            <v>KALINE JESSIANE GOMES PADILHA</v>
          </cell>
          <cell r="Y1050" t="str">
            <v>Itaú Unibanco  S.A.</v>
          </cell>
          <cell r="Z1050">
            <v>341</v>
          </cell>
          <cell r="AA1050">
            <v>1600</v>
          </cell>
          <cell r="AB1050">
            <v>53126</v>
          </cell>
          <cell r="AC1050" t="str">
            <v>SE</v>
          </cell>
          <cell r="AD1050" t="str">
            <v>Aracaju</v>
          </cell>
          <cell r="AE1050" t="str">
            <v>PO REF. REEMBOLSO ESTACIONAMENTO SETEMBRO/2025 - KALINE Baseado em Pedidos de compra 13283.</v>
          </cell>
          <cell r="AF1050">
            <v>100</v>
          </cell>
        </row>
        <row r="1051">
          <cell r="W1051" t="str">
            <v>25.769.548/0001-21</v>
          </cell>
          <cell r="X1051" t="str">
            <v>DEPARTAMENTO MUNICIPAL DE AGUA E ESGOTO</v>
          </cell>
          <cell r="Y1051" t="str">
            <v>Banco do Brasil S.A.</v>
          </cell>
          <cell r="Z1051">
            <v>1</v>
          </cell>
          <cell r="AA1051">
            <v>2918</v>
          </cell>
          <cell r="AB1051">
            <v>173028</v>
          </cell>
          <cell r="AC1051" t="str">
            <v>MG</v>
          </cell>
          <cell r="AD1051" t="str">
            <v>Uberlândia</v>
          </cell>
          <cell r="AE1051" t="str">
            <v>PO REF. FATURA 432 - DMAE - DEPARTAMENTO MUNICIPAL DE AGUA E  ESGOTO Baseado em Pedidos de compra 13295.</v>
          </cell>
          <cell r="AF1051">
            <v>307.38</v>
          </cell>
        </row>
        <row r="1052">
          <cell r="W1052" t="str">
            <v>02.558.157/0001-62</v>
          </cell>
          <cell r="X1052" t="str">
            <v>TELEFONICA BRASIL S.A.</v>
          </cell>
          <cell r="AC1052" t="str">
            <v>SP</v>
          </cell>
          <cell r="AD1052" t="str">
            <v>São Paulo</v>
          </cell>
          <cell r="AE1052" t="str">
            <v>PO REF A SERVICO TELEFONIA NOV/2025- FAT 838618- TELEFONICA Baseado em Pedidos de compra 13298.</v>
          </cell>
          <cell r="AF1052">
            <v>119.98</v>
          </cell>
        </row>
        <row r="1053">
          <cell r="W1053" t="str">
            <v>17.792.959/0034-78</v>
          </cell>
          <cell r="X1053" t="str">
            <v>CONCOURSE TELECOMUNICACOES BRASIL LTDA.</v>
          </cell>
          <cell r="Y1053" t="str">
            <v>Banco Bradesco S.A.</v>
          </cell>
          <cell r="Z1053">
            <v>237</v>
          </cell>
          <cell r="AA1053">
            <v>3195</v>
          </cell>
          <cell r="AB1053">
            <v>27379</v>
          </cell>
          <cell r="AC1053" t="str">
            <v>PE</v>
          </cell>
          <cell r="AD1053" t="str">
            <v>Petrolina</v>
          </cell>
          <cell r="AE1053" t="str">
            <v>PO REF A SERVICO TELEFONIA FIXA- NFSTE 9- CONCOURSE Baseado em Pedidos de compra 13314.</v>
          </cell>
          <cell r="AF1053">
            <v>354.89</v>
          </cell>
        </row>
        <row r="1054">
          <cell r="W1054" t="str">
            <v>22.480.059/0001-67</v>
          </cell>
          <cell r="X1054" t="str">
            <v>HORUS SERVICOS E CONSULTORIA LTDA</v>
          </cell>
          <cell r="Y1054" t="str">
            <v>Itaú Unibanco  S.A.</v>
          </cell>
          <cell r="Z1054">
            <v>341</v>
          </cell>
          <cell r="AA1054">
            <v>365</v>
          </cell>
          <cell r="AB1054">
            <v>21517</v>
          </cell>
          <cell r="AC1054" t="str">
            <v>MA</v>
          </cell>
          <cell r="AD1054" t="str">
            <v>Imperatriz</v>
          </cell>
          <cell r="AE1054" t="str">
            <v>PO REF A SERVICO LIMPEZA- NFSE 745- HORUS SERVICOS Baseado em Pedidos de compra 13324.</v>
          </cell>
          <cell r="AF1054">
            <v>4621.37</v>
          </cell>
        </row>
        <row r="1055">
          <cell r="W1055" t="str">
            <v>17.792.959/0037-10</v>
          </cell>
          <cell r="X1055" t="str">
            <v>CONCOURSE TELECOMUNICACOES BRASIL LTDA.</v>
          </cell>
          <cell r="AC1055" t="str">
            <v>MA</v>
          </cell>
          <cell r="AD1055" t="str">
            <v>Imperatriz</v>
          </cell>
          <cell r="AE1055" t="str">
            <v>PO REF A CONTRATO SERVICO RAMAL BOINGO- NFSTE 5- CONCOURSE Baseado em Pedidos de compra 13327.</v>
          </cell>
          <cell r="AF1055">
            <v>163.95</v>
          </cell>
        </row>
        <row r="1056">
          <cell r="W1056" t="str">
            <v>33.661.745/0001-50</v>
          </cell>
          <cell r="X1056" t="str">
            <v>CENTRO DE INTEGRAÇÃO EMPRESA-ESCOLA DO ESTADO</v>
          </cell>
          <cell r="Y1056" t="str">
            <v>Banco Bradesco S.A.</v>
          </cell>
          <cell r="Z1056">
            <v>237</v>
          </cell>
          <cell r="AA1056">
            <v>3391</v>
          </cell>
          <cell r="AB1056">
            <v>95401</v>
          </cell>
          <cell r="AC1056" t="str">
            <v>RJ</v>
          </cell>
          <cell r="AD1056" t="str">
            <v>Rio de Janeiro</v>
          </cell>
          <cell r="AE1056" t="str">
            <v>PO REF A JOVEM APRENDIZ- NFSE 345594- CIEE Baseado em Pedidos de compra 13330.</v>
          </cell>
          <cell r="AF1056">
            <v>1135.96</v>
          </cell>
        </row>
        <row r="1057">
          <cell r="W1057" t="str">
            <v>33.661.745/0001-50</v>
          </cell>
          <cell r="X1057" t="str">
            <v>CENTRO DE INTEGRAÇÃO EMPRESA-ESCOLA DO ESTADO</v>
          </cell>
          <cell r="Y1057" t="str">
            <v>Banco Bradesco S.A.</v>
          </cell>
          <cell r="Z1057">
            <v>237</v>
          </cell>
          <cell r="AA1057">
            <v>3391</v>
          </cell>
          <cell r="AB1057">
            <v>95401</v>
          </cell>
          <cell r="AC1057" t="str">
            <v>RJ</v>
          </cell>
          <cell r="AD1057" t="str">
            <v>Rio de Janeiro</v>
          </cell>
          <cell r="AE1057" t="str">
            <v>PO REF A JOVEM APRENDIZ- NFSE 79355- CIEE Baseado em Pedidos de compra 13331.</v>
          </cell>
          <cell r="AF1057">
            <v>2371.2399999999998</v>
          </cell>
        </row>
        <row r="1058">
          <cell r="W1058" t="str">
            <v>07.432.517/0001-07</v>
          </cell>
          <cell r="X1058" t="str">
            <v>SIMPRESS COMERCIO LOCACAO E SERVICOS LTDA</v>
          </cell>
          <cell r="Y1058" t="str">
            <v>Banco do Brasil S.A.</v>
          </cell>
          <cell r="Z1058">
            <v>1</v>
          </cell>
          <cell r="AA1058">
            <v>3400</v>
          </cell>
          <cell r="AB1058">
            <v>105457</v>
          </cell>
          <cell r="AC1058" t="str">
            <v>SP</v>
          </cell>
          <cell r="AD1058" t="str">
            <v>Santana de Parnaíba</v>
          </cell>
          <cell r="AE1058" t="str">
            <v>PO REF A SERVICO OUTSOURCING DE IMPRESSAO- NFSE 320122- SIMPRESS Baseado em Pedidos de compra 13334.</v>
          </cell>
          <cell r="AF1058">
            <v>271.48</v>
          </cell>
        </row>
        <row r="1059">
          <cell r="W1059" t="str">
            <v>10.835.932/0001-08</v>
          </cell>
          <cell r="X1059" t="str">
            <v>COMPANHIA ENERGETICA DE PERNAMBUCO</v>
          </cell>
          <cell r="AC1059" t="str">
            <v>PE</v>
          </cell>
          <cell r="AD1059" t="str">
            <v>Recife</v>
          </cell>
          <cell r="AE1059" t="str">
            <v>PO REF A SERVICO ENERGIA ELETRICA- NFCEE 388914524- NEOENERGIA Baseado em Pedidos de compra 13336.</v>
          </cell>
          <cell r="AF1059">
            <v>2080.54</v>
          </cell>
        </row>
        <row r="1060">
          <cell r="X1060" t="str">
            <v>ISS PREF PRESIDENTE PRUDENTE</v>
          </cell>
          <cell r="AC1060" t="str">
            <v>SP</v>
          </cell>
          <cell r="AD1060" t="str">
            <v>Presidente Prudente</v>
          </cell>
          <cell r="AE1060" t="str">
            <v>PO REF A ISS- 250040361543- MUNICIPIO DE PRESIDENTE PRUDENTE Baseado em Pedidos de compra 13342.</v>
          </cell>
          <cell r="AF1060">
            <v>908.25</v>
          </cell>
        </row>
        <row r="1061">
          <cell r="W1061" t="str">
            <v>33.661.745/0001-50</v>
          </cell>
          <cell r="X1061" t="str">
            <v>CENTRO DE INTEGRAÇÃO EMPRESA-ESCOLA DO ESTADO</v>
          </cell>
          <cell r="Y1061" t="str">
            <v>Banco Bradesco S.A.</v>
          </cell>
          <cell r="Z1061">
            <v>237</v>
          </cell>
          <cell r="AA1061">
            <v>3391</v>
          </cell>
          <cell r="AB1061">
            <v>95401</v>
          </cell>
          <cell r="AC1061" t="str">
            <v>RJ</v>
          </cell>
          <cell r="AD1061" t="str">
            <v>Rio de Janeiro</v>
          </cell>
          <cell r="AE1061" t="str">
            <v>PO REF A JOVEM APRENDIZ- NFSE 349378- CIEE Baseado em Pedidos de compra 13345.</v>
          </cell>
          <cell r="AF1061">
            <v>2271.92</v>
          </cell>
        </row>
        <row r="1062">
          <cell r="X1062" t="str">
            <v>ROGE ASSIS LIMA</v>
          </cell>
          <cell r="Y1062" t="str">
            <v>Itaú Unibanco  S.A.</v>
          </cell>
          <cell r="Z1062">
            <v>341</v>
          </cell>
          <cell r="AA1062">
            <v>7776</v>
          </cell>
          <cell r="AB1062">
            <v>8718</v>
          </cell>
          <cell r="AC1062" t="str">
            <v>RS</v>
          </cell>
          <cell r="AD1062" t="str">
            <v>Pelotas</v>
          </cell>
          <cell r="AE1062" t="str">
            <v>PO REF A REEMBOLSO PASSAGEM- EXTRATO 2752 E SV 027/DNPK/2025- ROGE Baseado em Pedidos de compra 13354.</v>
          </cell>
          <cell r="AF1062">
            <v>283.64999999999998</v>
          </cell>
        </row>
        <row r="1063">
          <cell r="W1063" t="str">
            <v>33.661.745/0001-50</v>
          </cell>
          <cell r="X1063" t="str">
            <v>CENTRO DE INTEGRAÇÃO EMPRESA-ESCOLA DO ESTADO</v>
          </cell>
          <cell r="Y1063" t="str">
            <v>Banco Bradesco S.A.</v>
          </cell>
          <cell r="Z1063">
            <v>237</v>
          </cell>
          <cell r="AA1063">
            <v>3391</v>
          </cell>
          <cell r="AB1063">
            <v>95401</v>
          </cell>
          <cell r="AC1063" t="str">
            <v>RJ</v>
          </cell>
          <cell r="AD1063" t="str">
            <v>Rio de Janeiro</v>
          </cell>
          <cell r="AE1063" t="str">
            <v>PO REF A JOVEM APRENDIZ- RECIBO 79403- CIEE Baseado em Pedidos de compra 13356.</v>
          </cell>
          <cell r="AF1063">
            <v>4420.07</v>
          </cell>
        </row>
        <row r="1064">
          <cell r="X1064" t="str">
            <v>MARCELO JOSE DE SOUSA</v>
          </cell>
          <cell r="Y1064" t="str">
            <v>Caixa Econômica Federal</v>
          </cell>
          <cell r="Z1064">
            <v>104</v>
          </cell>
          <cell r="AA1064">
            <v>160</v>
          </cell>
          <cell r="AB1064">
            <v>54200</v>
          </cell>
          <cell r="AC1064" t="str">
            <v>MG</v>
          </cell>
          <cell r="AD1064" t="str">
            <v>Uberaba</v>
          </cell>
          <cell r="AE1064" t="str">
            <v>PO REF A REEMBOLSO COMBUSTIVEL- EXTRATO 2708 E SV 034/DNBSBUR/2025- MARCELO Baseado em Pedidos de compra 13357.</v>
          </cell>
          <cell r="AF1064">
            <v>1040.54</v>
          </cell>
        </row>
        <row r="1065">
          <cell r="X1065" t="str">
            <v>JAQUELINE BRANDAO BARBOSA</v>
          </cell>
          <cell r="Y1065" t="str">
            <v>Caixa Econômica Federal</v>
          </cell>
          <cell r="Z1065">
            <v>104</v>
          </cell>
          <cell r="AA1065">
            <v>2403</v>
          </cell>
          <cell r="AB1065">
            <v>589938365</v>
          </cell>
          <cell r="AC1065" t="str">
            <v>MG</v>
          </cell>
          <cell r="AD1065" t="str">
            <v>Uberlândia</v>
          </cell>
          <cell r="AE1065" t="str">
            <v>PO REF A REEMBOLSO COMBUSTIVEL E PEDAGIO- EXTRATO 2764 E SV2764/DNUL/2025- JAQUELINE Baseado em Pedidos de compra 13360.</v>
          </cell>
          <cell r="AF1065">
            <v>676.52</v>
          </cell>
        </row>
        <row r="1066">
          <cell r="W1066" t="str">
            <v>13.098.174/0001-80</v>
          </cell>
          <cell r="X1066" t="str">
            <v>RUSSELL BEDFORD GM AUDITORES INDEPENDENTES S/S</v>
          </cell>
          <cell r="Y1066" t="str">
            <v>Banco do Brasil S.A.</v>
          </cell>
          <cell r="Z1066">
            <v>1</v>
          </cell>
          <cell r="AA1066">
            <v>3537</v>
          </cell>
          <cell r="AB1066">
            <v>124219</v>
          </cell>
          <cell r="AC1066" t="str">
            <v>SP</v>
          </cell>
          <cell r="AD1066" t="str">
            <v>Barueri</v>
          </cell>
          <cell r="AE1066" t="str">
            <v>PO REF A SERVICO DE CONSULTORIA- NFSE 6923- RUSSELL Baseado em Pedidos de compra 13362.</v>
          </cell>
          <cell r="AF1066">
            <v>9400</v>
          </cell>
        </row>
        <row r="1067">
          <cell r="X1067" t="str">
            <v>KALINE JESSIANE GOMES PADILHA</v>
          </cell>
          <cell r="Y1067" t="str">
            <v>Itaú Unibanco  S.A.</v>
          </cell>
          <cell r="Z1067">
            <v>341</v>
          </cell>
          <cell r="AA1067">
            <v>1600</v>
          </cell>
          <cell r="AB1067">
            <v>53126</v>
          </cell>
          <cell r="AC1067" t="str">
            <v>SE</v>
          </cell>
          <cell r="AD1067" t="str">
            <v>Aracaju</v>
          </cell>
          <cell r="AE1067" t="str">
            <v>PO REF REEMBOLSO ESTACIONAMENTO OUTUBRO/25 - KALINE JESSIANE Baseado em Pedidos de compra 13364.</v>
          </cell>
          <cell r="AF1067">
            <v>100</v>
          </cell>
        </row>
        <row r="1068">
          <cell r="X1068" t="str">
            <v>KALINE JESSIANE GOMES PADILHA</v>
          </cell>
          <cell r="Y1068" t="str">
            <v>Itaú Unibanco  S.A.</v>
          </cell>
          <cell r="Z1068">
            <v>341</v>
          </cell>
          <cell r="AA1068">
            <v>1600</v>
          </cell>
          <cell r="AB1068">
            <v>53126</v>
          </cell>
          <cell r="AC1068" t="str">
            <v>SE</v>
          </cell>
          <cell r="AD1068" t="str">
            <v>Aracaju</v>
          </cell>
          <cell r="AE1068" t="str">
            <v>PO REF REEMBOLSO ESTACIONAMENTO NOVEMBRO/25 - KALINE JESSIANE Baseado em Pedidos de compra 13366.</v>
          </cell>
          <cell r="AF1068">
            <v>100</v>
          </cell>
        </row>
        <row r="1069">
          <cell r="W1069" t="str">
            <v>35.820.448/0054-48</v>
          </cell>
          <cell r="X1069" t="str">
            <v>WHITE MARTINS GASES INDUSTRIAIS LTDA</v>
          </cell>
          <cell r="Y1069" t="str">
            <v>Banco Bradesco S.A.</v>
          </cell>
          <cell r="Z1069">
            <v>237</v>
          </cell>
          <cell r="AA1069">
            <v>2373</v>
          </cell>
          <cell r="AB1069">
            <v>276429</v>
          </cell>
          <cell r="AC1069" t="str">
            <v>PR</v>
          </cell>
          <cell r="AD1069" t="str">
            <v>Londrina</v>
          </cell>
          <cell r="AE1069" t="str">
            <v>PO REF A FORNECIMENTO GAS HELIO- NF 7774- WHITE MARTINS Baseado em Pedidos de compra 13369.</v>
          </cell>
          <cell r="AF1069">
            <v>6864</v>
          </cell>
        </row>
        <row r="1070">
          <cell r="W1070" t="str">
            <v>00.394.429/0106-88</v>
          </cell>
          <cell r="X1070" t="str">
            <v>COMANDO DA AERONAUTICA</v>
          </cell>
          <cell r="Y1070" t="str">
            <v>Banco Bradesco S.A.</v>
          </cell>
          <cell r="Z1070">
            <v>237</v>
          </cell>
          <cell r="AA1070">
            <v>3060</v>
          </cell>
          <cell r="AB1070">
            <v>486329</v>
          </cell>
          <cell r="AC1070" t="str">
            <v>SP</v>
          </cell>
          <cell r="AD1070" t="str">
            <v>São Paulo</v>
          </cell>
          <cell r="AE1070" t="str">
            <v>PO REF A GRU INSPECAO SAUDE JOAO ARMINIO- 15015777272- HFASP Baseado em Pedidos de compra 13371.</v>
          </cell>
          <cell r="AF1070">
            <v>350</v>
          </cell>
        </row>
        <row r="1071">
          <cell r="W1071" t="str">
            <v>02.558.157/0001-62</v>
          </cell>
          <cell r="X1071" t="str">
            <v>TELEFONICA BRASIL S.A.</v>
          </cell>
          <cell r="AC1071" t="str">
            <v>SP</v>
          </cell>
          <cell r="AD1071" t="str">
            <v>São Paulo</v>
          </cell>
          <cell r="AE1071" t="str">
            <v>PO REF A SERVICO TELEFONIA MOVEL- NFSTE 23500- TELEFONICA Baseado em Pedidos de compra 13379.</v>
          </cell>
          <cell r="AF1071">
            <v>179.97</v>
          </cell>
        </row>
        <row r="1072">
          <cell r="W1072" t="str">
            <v>50.009.935/0001-07</v>
          </cell>
          <cell r="X1072" t="str">
            <v>MAQUIM Comércio de Equipamentos Eletro-Eletrônicos Ltda</v>
          </cell>
          <cell r="Y1072" t="str">
            <v>Banco Bradesco S.A.</v>
          </cell>
          <cell r="Z1072">
            <v>237</v>
          </cell>
          <cell r="AA1072">
            <v>225</v>
          </cell>
          <cell r="AB1072">
            <v>330752</v>
          </cell>
          <cell r="AC1072" t="str">
            <v>SP</v>
          </cell>
          <cell r="AD1072" t="str">
            <v>São José dos Campos</v>
          </cell>
          <cell r="AE1072" t="str">
            <v>Pedido de Compra Integrado NIMBI Baseado em Pedidos de compra 6443.- FATURA 15874</v>
          </cell>
          <cell r="AF1072">
            <v>2100</v>
          </cell>
        </row>
        <row r="1073">
          <cell r="W1073" t="str">
            <v>45.769.249/0001-02</v>
          </cell>
          <cell r="X1073" t="str">
            <v>45.769.249 WARLEY BOSCO OLIVEIRA SILVA</v>
          </cell>
          <cell r="Y1073" t="str">
            <v>NEON PAGAMENTOS S.A.</v>
          </cell>
          <cell r="Z1073">
            <v>536</v>
          </cell>
          <cell r="AA1073">
            <v>655</v>
          </cell>
          <cell r="AB1073">
            <v>19106351</v>
          </cell>
          <cell r="AC1073" t="str">
            <v>MG</v>
          </cell>
          <cell r="AD1073" t="str">
            <v>Montes Claros</v>
          </cell>
          <cell r="AE1073" t="str">
            <v>Pedido de Compra Integrado NIMBI Baseado em Pedidos de compra 7253.- NF 50091088</v>
          </cell>
          <cell r="AF1073">
            <v>204</v>
          </cell>
        </row>
        <row r="1074">
          <cell r="X1074" t="str">
            <v>MARTA DE MELO O AGOSTINHO</v>
          </cell>
          <cell r="Y1074" t="str">
            <v>Banco Santander (Brasil) S. A.</v>
          </cell>
          <cell r="Z1074">
            <v>33</v>
          </cell>
          <cell r="AA1074">
            <v>3150</v>
          </cell>
          <cell r="AB1074">
            <v>1000410</v>
          </cell>
          <cell r="AC1074" t="str">
            <v>SE</v>
          </cell>
          <cell r="AD1074" t="str">
            <v>Aracaju</v>
          </cell>
          <cell r="AE1074" t="str">
            <v>PO REF. SOLICITAÇÃO VIAGEM - PLANO 2776 - Vigência: 28/12/2025 - 29/12/2025 Baseado em Pedidos de compra 13422.</v>
          </cell>
          <cell r="AF1074">
            <v>657</v>
          </cell>
        </row>
        <row r="1075">
          <cell r="X1075" t="str">
            <v>SIMONE TSUYAKU ITO</v>
          </cell>
          <cell r="Y1075" t="str">
            <v>Banco do Brasil S.A.</v>
          </cell>
          <cell r="Z1075">
            <v>1</v>
          </cell>
          <cell r="AA1075">
            <v>4305</v>
          </cell>
          <cell r="AB1075">
            <v>301073</v>
          </cell>
          <cell r="AC1075" t="str">
            <v>SP</v>
          </cell>
          <cell r="AD1075" t="str">
            <v>Guarulhos</v>
          </cell>
          <cell r="AE1075" t="str">
            <v>PO REF. REEMBOLSO AUXILIO FUNERAL - 6473_122025 Baseado em Pedidos de compra 13423.</v>
          </cell>
          <cell r="AF1075">
            <v>2606.3200000000002</v>
          </cell>
        </row>
        <row r="1076">
          <cell r="W1076" t="str">
            <v>00.394.460/0001-41</v>
          </cell>
          <cell r="X1076" t="str">
            <v>MINISTERIO DA FAZENDA</v>
          </cell>
          <cell r="AC1076" t="str">
            <v>DF</v>
          </cell>
          <cell r="AD1076" t="str">
            <v>Brasília</v>
          </cell>
          <cell r="AE1076" t="str">
            <v>PO REF DARF MULTA 70.5.25.045986-36  - DIVIDA ATIVA INSCRIÇÃO 70.5.25.045986-36 - MINISTERIO DA FAZENDA Baseado em Pedidos de compra 13432.</v>
          </cell>
          <cell r="AF1076">
            <v>3051.9</v>
          </cell>
        </row>
        <row r="1077">
          <cell r="X1077" t="str">
            <v>CARLOS HELTON DE ARAUJO AGUIAR</v>
          </cell>
          <cell r="Y1077" t="str">
            <v>Banco Bradesco S.A.</v>
          </cell>
          <cell r="Z1077">
            <v>237</v>
          </cell>
          <cell r="AA1077">
            <v>3176</v>
          </cell>
          <cell r="AB1077">
            <v>680132</v>
          </cell>
          <cell r="AC1077" t="str">
            <v>RN</v>
          </cell>
          <cell r="AD1077" t="str">
            <v>Mossoró</v>
          </cell>
          <cell r="AE1077" t="str">
            <v>PO REF. FUNDO FIXO - 008-DNBMS-2025 - CARLOS HELTON Baseado em Pedidos de compra 13485.</v>
          </cell>
          <cell r="AF1077">
            <v>1449.8</v>
          </cell>
        </row>
        <row r="1078">
          <cell r="W1078" t="str">
            <v>49.564.247/0001-20</v>
          </cell>
          <cell r="X1078" t="str">
            <v>49.564.247 ERSHILEY PEREIRA DAVID FORTUNATO</v>
          </cell>
          <cell r="Y1078" t="str">
            <v>Banco Nu Pagamentos</v>
          </cell>
          <cell r="Z1078">
            <v>260</v>
          </cell>
          <cell r="AA1078">
            <v>1</v>
          </cell>
          <cell r="AB1078">
            <v>88667738</v>
          </cell>
          <cell r="AC1078" t="str">
            <v>RJ</v>
          </cell>
          <cell r="AD1078" t="str">
            <v>Campos dos Goytacazes</v>
          </cell>
          <cell r="AE1078" t="str">
            <v>Pedido de Compra Integrado NIMBI Baseado em Pedidos de compra 12953. REF. NFSE 14 - ERSHILEYPEREIRADAVIDFORTUNATO</v>
          </cell>
          <cell r="AF1078">
            <v>1200</v>
          </cell>
        </row>
        <row r="1079">
          <cell r="W1079" t="str">
            <v>59.271.625/0001-30</v>
          </cell>
          <cell r="X1079" t="str">
            <v>MAMUTE TECNOLOGIA INDUSTRIAL LTDA</v>
          </cell>
          <cell r="Y1079" t="str">
            <v>Banco Intermedium S.A.</v>
          </cell>
          <cell r="Z1079">
            <v>77</v>
          </cell>
          <cell r="AA1079">
            <v>1</v>
          </cell>
          <cell r="AB1079">
            <v>48997166</v>
          </cell>
          <cell r="AC1079" t="str">
            <v>SP</v>
          </cell>
          <cell r="AD1079" t="str">
            <v>Pradópolis</v>
          </cell>
          <cell r="AE1079" t="str">
            <v>Pedido de Compra Integrado NIMBI Baseado em Pedidos de compra 11731. REF. DANFE 119 - MAMUTE</v>
          </cell>
          <cell r="AF1079">
            <v>2836.51</v>
          </cell>
        </row>
        <row r="1080">
          <cell r="W1080" t="str">
            <v>10.760.230/0001-02</v>
          </cell>
          <cell r="X1080" t="str">
            <v>J.C.CASAROTTO MORO &amp; CIA LTDA</v>
          </cell>
          <cell r="Y1080" t="str">
            <v>Banco do Brasil S.A.</v>
          </cell>
          <cell r="Z1080">
            <v>1</v>
          </cell>
          <cell r="AA1080">
            <v>2755</v>
          </cell>
          <cell r="AB1080">
            <v>61154</v>
          </cell>
          <cell r="AC1080" t="str">
            <v>PR</v>
          </cell>
          <cell r="AD1080" t="str">
            <v>Londrina</v>
          </cell>
          <cell r="AE1080" t="str">
            <v>PO REF. DANFE 37682 - J. C. CASAROTTO Baseado em Pedidos de compra 13491.</v>
          </cell>
          <cell r="AF1080">
            <v>1778</v>
          </cell>
        </row>
        <row r="1081">
          <cell r="X1081" t="str">
            <v>LUCIANO FERREIRA DA SILVA</v>
          </cell>
          <cell r="Y1081" t="str">
            <v>Banco do Brasil S.A.</v>
          </cell>
          <cell r="Z1081">
            <v>1</v>
          </cell>
          <cell r="AA1081">
            <v>1001</v>
          </cell>
          <cell r="AB1081">
            <v>39004</v>
          </cell>
          <cell r="AC1081" t="str">
            <v>MG</v>
          </cell>
          <cell r="AD1081" t="str">
            <v>Uberlândia</v>
          </cell>
          <cell r="AE1081" t="str">
            <v>PO REF. REEMBOLSO VIAGEM - PLANO 2722 - Vigência: 08/12/2025 - 09/12/2025 Baseado em Pedidos de compra 13492.</v>
          </cell>
          <cell r="AF1081">
            <v>156.86000000000001</v>
          </cell>
        </row>
        <row r="1082">
          <cell r="X1082" t="str">
            <v>CAMILA SOUSA MONTES</v>
          </cell>
          <cell r="Y1082" t="str">
            <v>Itaú Unibanco  S.A.</v>
          </cell>
          <cell r="Z1082">
            <v>341</v>
          </cell>
          <cell r="AA1082">
            <v>8772</v>
          </cell>
          <cell r="AB1082">
            <v>2919</v>
          </cell>
          <cell r="AC1082" t="str">
            <v>GO</v>
          </cell>
          <cell r="AD1082" t="str">
            <v>Goiânia</v>
          </cell>
          <cell r="AE1082" t="str">
            <v>PO REF. REEMBOLSO VIAGEM - PLANO 2725 - Vigência: 15/12/2025 - 16/12/2025 Baseado em Pedidos de compra 13493.</v>
          </cell>
          <cell r="AF1082">
            <v>248.78</v>
          </cell>
        </row>
        <row r="1083">
          <cell r="X1083" t="str">
            <v>MARINA CAVALINI BAILAO</v>
          </cell>
          <cell r="Y1083" t="str">
            <v>Itaú Unibanco  S.A.</v>
          </cell>
          <cell r="Z1083">
            <v>341</v>
          </cell>
          <cell r="AA1083">
            <v>7011</v>
          </cell>
          <cell r="AB1083">
            <v>68920</v>
          </cell>
          <cell r="AC1083" t="str">
            <v>RJ</v>
          </cell>
          <cell r="AD1083" t="str">
            <v>Rio de Janeiro</v>
          </cell>
          <cell r="AE1083" t="str">
            <v>PO REF. REEMBOLSO VIAGEM - PLANO 2748 - Vigência: 10/12/2025 - 11/12/2025 Baseado em Pedidos de compra 13494.</v>
          </cell>
          <cell r="AF1083">
            <v>104.6</v>
          </cell>
        </row>
        <row r="1084">
          <cell r="X1084" t="str">
            <v>FREDERICO MATTOS</v>
          </cell>
          <cell r="Y1084" t="str">
            <v>Itaú Unibanco  S.A.</v>
          </cell>
          <cell r="Z1084">
            <v>341</v>
          </cell>
          <cell r="AA1084">
            <v>6506</v>
          </cell>
          <cell r="AB1084">
            <v>13640</v>
          </cell>
          <cell r="AC1084" t="str">
            <v>MG</v>
          </cell>
          <cell r="AD1084" t="str">
            <v>Belo Horizonte</v>
          </cell>
          <cell r="AE1084" t="str">
            <v>PO REF. REEMBOLSO VIAGEM - PLANO 2771 - Vigência: 14/12/2025 - 15/12/2025 Baseado em Pedidos de compra 13495.</v>
          </cell>
          <cell r="AF1084">
            <v>584.91</v>
          </cell>
        </row>
        <row r="1085">
          <cell r="X1085" t="str">
            <v>BRAULIO MENDONCA MENESES</v>
          </cell>
          <cell r="Y1085" t="str">
            <v>Banco Bradesco S.A.</v>
          </cell>
          <cell r="Z1085">
            <v>237</v>
          </cell>
          <cell r="AA1085">
            <v>286</v>
          </cell>
          <cell r="AB1085">
            <v>107915</v>
          </cell>
          <cell r="AC1085" t="str">
            <v>RJ</v>
          </cell>
          <cell r="AD1085" t="str">
            <v>Rio de Janeiro</v>
          </cell>
          <cell r="AE1085" t="str">
            <v>PO REF. REE,BOLSO VIAGEM - PLANO 2749 - Vigência: 10/12/2025 - 11/12/2025 Baseado em Pedidos de compra 13496.</v>
          </cell>
          <cell r="AF1085">
            <v>1065.5999999999999</v>
          </cell>
        </row>
        <row r="1086">
          <cell r="W1086" t="str">
            <v>03.259.319/0001-24</v>
          </cell>
          <cell r="X1086" t="str">
            <v>VS TELECOM LTDA</v>
          </cell>
          <cell r="Y1086" t="str">
            <v>Banco do Brasil S.A.</v>
          </cell>
          <cell r="Z1086">
            <v>1</v>
          </cell>
          <cell r="AA1086" t="str">
            <v>5853-x</v>
          </cell>
          <cell r="AB1086">
            <v>7993</v>
          </cell>
          <cell r="AC1086" t="str">
            <v>SP</v>
          </cell>
          <cell r="AD1086" t="str">
            <v>São Paulo</v>
          </cell>
          <cell r="AE1086" t="str">
            <v>PO REF. NFSE 18112 - VS TELECOM LTDA Baseado em Pedidos de compra 13520.</v>
          </cell>
          <cell r="AF1086">
            <v>3435</v>
          </cell>
        </row>
        <row r="1087">
          <cell r="W1087" t="str">
            <v>03.259.319/0001-24</v>
          </cell>
          <cell r="X1087" t="str">
            <v>VS TELECOM LTDA</v>
          </cell>
          <cell r="Y1087" t="str">
            <v>Banco do Brasil S.A.</v>
          </cell>
          <cell r="Z1087">
            <v>1</v>
          </cell>
          <cell r="AA1087" t="str">
            <v>5853-x</v>
          </cell>
          <cell r="AB1087">
            <v>7993</v>
          </cell>
          <cell r="AC1087" t="str">
            <v>SP</v>
          </cell>
          <cell r="AD1087" t="str">
            <v>São Paulo</v>
          </cell>
          <cell r="AE1087" t="str">
            <v>PO REF. NFSE 18126 - VS TELECOM LTDA Baseado em Pedidos de compra 13521.</v>
          </cell>
          <cell r="AF1087">
            <v>3435</v>
          </cell>
        </row>
        <row r="1088">
          <cell r="X1088" t="str">
            <v>DARF COD. 5856 - COFINS</v>
          </cell>
          <cell r="AC1088" t="str">
            <v>DF</v>
          </cell>
          <cell r="AD1088" t="str">
            <v>Brasília</v>
          </cell>
          <cell r="AE1088" t="str">
            <v>PO REF. GUIA COFINS NAO-CUMULATIVA NOV/25  - 0716535307066369 - MINISTERIO DA FAZENDA Baseado em Pedidos de compra 13523.</v>
          </cell>
          <cell r="AF1088">
            <v>6294604.1600000001</v>
          </cell>
        </row>
        <row r="1089">
          <cell r="X1089" t="str">
            <v>DARF COD. 6912 - PASEP</v>
          </cell>
          <cell r="AC1089" t="str">
            <v>DF</v>
          </cell>
          <cell r="AD1089" t="str">
            <v>Brasília</v>
          </cell>
          <cell r="AE1089" t="str">
            <v>PO REF. GUIA PASEP NÃO CUMULATIVO NOV/25 - 07162535307007613 - MINISTERIO DA FAZENDA Baseado em Pedidos de compra 13527.</v>
          </cell>
          <cell r="AF1089">
            <v>1360362.83</v>
          </cell>
        </row>
        <row r="1090">
          <cell r="W1090" t="str">
            <v>40.432.544/0001-47</v>
          </cell>
          <cell r="X1090" t="str">
            <v>CLARO S.A.</v>
          </cell>
          <cell r="AC1090" t="str">
            <v>SP</v>
          </cell>
          <cell r="AD1090" t="str">
            <v>São Paulo</v>
          </cell>
          <cell r="AE1090" t="str">
            <v>Pedido de Compra Integrado NIMBI Baseado em Pedidos de compra 11347. REF. NFSTE 31480330 - CLARO S/A</v>
          </cell>
          <cell r="AF1090">
            <v>224.7</v>
          </cell>
        </row>
        <row r="1091">
          <cell r="X1091" t="str">
            <v>WANDER ANTONIO JOSE SOARES DOS SANTOS</v>
          </cell>
          <cell r="Y1091" t="str">
            <v>Banco Bradesco S.A.</v>
          </cell>
          <cell r="Z1091">
            <v>237</v>
          </cell>
          <cell r="AA1091">
            <v>3176</v>
          </cell>
          <cell r="AB1091">
            <v>680132</v>
          </cell>
          <cell r="AC1091" t="str">
            <v>MG</v>
          </cell>
          <cell r="AD1091" t="str">
            <v>Belo Horizonte</v>
          </cell>
          <cell r="AE1091" t="str">
            <v>PO REF. FUNDO FIXO - WANDER ANTONIO 014-DNBH-2025 Baseado em Pedidos de compra 13533.</v>
          </cell>
          <cell r="AF1091">
            <v>764.74</v>
          </cell>
        </row>
        <row r="1092">
          <cell r="X1092" t="str">
            <v>ALESSANDRA D'AVILA VIEIRA</v>
          </cell>
          <cell r="Y1092" t="str">
            <v>Itaú Unibanco  S.A.</v>
          </cell>
          <cell r="Z1092">
            <v>341</v>
          </cell>
          <cell r="AA1092">
            <v>7011</v>
          </cell>
          <cell r="AB1092">
            <v>39740</v>
          </cell>
          <cell r="AC1092" t="str">
            <v>RJ</v>
          </cell>
          <cell r="AD1092" t="str">
            <v>Rio de Janeiro</v>
          </cell>
          <cell r="AE1092" t="str">
            <v>PO REF. REEMBOLSO VIAGEM - PLANO 2784 - Vigência: 11/12/2025 - 11/12/2025 Baseado em Pedidos de compra 13534.</v>
          </cell>
          <cell r="AF1092">
            <v>105.95</v>
          </cell>
        </row>
        <row r="1093">
          <cell r="X1093" t="str">
            <v>FREDERICO MATTOS</v>
          </cell>
          <cell r="Y1093" t="str">
            <v>Itaú Unibanco  S.A.</v>
          </cell>
          <cell r="Z1093">
            <v>341</v>
          </cell>
          <cell r="AA1093">
            <v>6506</v>
          </cell>
          <cell r="AB1093">
            <v>13640</v>
          </cell>
          <cell r="AC1093" t="str">
            <v>MG</v>
          </cell>
          <cell r="AD1093" t="str">
            <v>Belo Horizonte</v>
          </cell>
          <cell r="AE1093" t="str">
            <v>PO REF. REEMBOLSO VIAGEM - PLANO 1410 - Vigência: 22/10/2025 - 22/10/2025 Baseado em Pedidos de compra 13535.</v>
          </cell>
          <cell r="AF1093">
            <v>30.5</v>
          </cell>
        </row>
        <row r="1094">
          <cell r="X1094" t="str">
            <v>DEMETRIUS RODRIGUES LIMA</v>
          </cell>
          <cell r="Y1094" t="str">
            <v>Banco Santander (Brasil) S. A.</v>
          </cell>
          <cell r="Z1094">
            <v>33</v>
          </cell>
          <cell r="AA1094">
            <v>3040</v>
          </cell>
          <cell r="AB1094">
            <v>1000776</v>
          </cell>
          <cell r="AE1094" t="str">
            <v>PO REF. REEMBOLSO VIAGEM - PLANO 1409 - Vigência: 22/10/2025 - 22/10/2025 Baseado em Pedidos de compra 13537.</v>
          </cell>
          <cell r="AF1094">
            <v>30.5</v>
          </cell>
        </row>
        <row r="1095">
          <cell r="W1095" t="str">
            <v>19.726.111/0001-08</v>
          </cell>
          <cell r="X1095" t="str">
            <v>CONCESSIONARIA AEROPORTO RIO DE JANEIRO S.A.</v>
          </cell>
          <cell r="AC1095" t="str">
            <v>RJ</v>
          </cell>
          <cell r="AD1095" t="str">
            <v>Rio de Janeiro</v>
          </cell>
          <cell r="AE1095" t="str">
            <v>PO REF A SERVICOS CONDOMINIAIS NA DEPENDENCIA DNGL- FAT 600030854- RIO GALEAO Baseado em Pedidos de compra 13548.</v>
          </cell>
          <cell r="AF1095">
            <v>23308.55</v>
          </cell>
        </row>
        <row r="1096">
          <cell r="X1096" t="str">
            <v>FOLHA DE PAGAMENTO - RESCISAO</v>
          </cell>
          <cell r="Y1096" t="str">
            <v>Itaú Unibanco  S.A.</v>
          </cell>
          <cell r="Z1096">
            <v>341</v>
          </cell>
          <cell r="AA1096">
            <v>689</v>
          </cell>
          <cell r="AB1096">
            <v>91363</v>
          </cell>
          <cell r="AE1096" t="str">
            <v>PO REF A RESCISAO- 1919703- SANTANDER Baseado em Pedidos de compra 13550.</v>
          </cell>
          <cell r="AF1096">
            <v>5506.94</v>
          </cell>
        </row>
        <row r="1097">
          <cell r="W1097" t="str">
            <v>00.360.305/0001-04</v>
          </cell>
          <cell r="X1097" t="str">
            <v>CAIXA ECONOMICA FEDERAL</v>
          </cell>
          <cell r="AC1097" t="str">
            <v>DF</v>
          </cell>
          <cell r="AD1097" t="str">
            <v>Brasília</v>
          </cell>
          <cell r="AE1097" t="str">
            <v>PO REF A RECOLHIMENTO FGTS SOBRE RCT EMPREGADO- 1919703 GRRF Baseado em Pedidos de compra 13554.</v>
          </cell>
          <cell r="AF1097">
            <v>1260.0899999999999</v>
          </cell>
        </row>
        <row r="1098">
          <cell r="X1098" t="str">
            <v>ROSÂNGELA GOULART QUARESMA</v>
          </cell>
          <cell r="Y1098" t="str">
            <v>Banco Bradesco S.A.</v>
          </cell>
          <cell r="Z1098">
            <v>237</v>
          </cell>
          <cell r="AA1098">
            <v>3176</v>
          </cell>
          <cell r="AB1098">
            <v>680132</v>
          </cell>
          <cell r="AC1098" t="str">
            <v>RJ</v>
          </cell>
          <cell r="AD1098" t="str">
            <v>Rio de Janeiro</v>
          </cell>
          <cell r="AE1098" t="str">
            <v>PO REF. FUNDO FIXO - 038-PRGA-2025 - ROSANGELA GOULART Baseado em Pedidos de compra 13557.</v>
          </cell>
          <cell r="AF1098">
            <v>916.39</v>
          </cell>
        </row>
        <row r="1099">
          <cell r="W1099" t="str">
            <v>01.687.204/0001-05</v>
          </cell>
          <cell r="X1099" t="str">
            <v>PRATA SERVICOS ADMINISTRATIVOS LTDA</v>
          </cell>
          <cell r="Y1099" t="str">
            <v>Banco do Brasil S.A.</v>
          </cell>
          <cell r="Z1099">
            <v>1</v>
          </cell>
          <cell r="AA1099">
            <v>3296</v>
          </cell>
          <cell r="AB1099">
            <v>47411</v>
          </cell>
          <cell r="AC1099" t="str">
            <v>BA</v>
          </cell>
          <cell r="AD1099" t="str">
            <v>Paulo Afonso</v>
          </cell>
          <cell r="AE1099" t="str">
            <v>PO REF A SERVICO LIMPEZA- NFSE 936- PRATA SERVICOS Baseado em Pedidos de compra 13577.</v>
          </cell>
          <cell r="AF1099">
            <v>4870.4799999999996</v>
          </cell>
        </row>
        <row r="1100">
          <cell r="W1100" t="str">
            <v>07.432.517/0001-07</v>
          </cell>
          <cell r="X1100" t="str">
            <v>SIMPRESS COMERCIO LOCACAO E SERVICOS LTDA</v>
          </cell>
          <cell r="Y1100" t="str">
            <v>Banco do Brasil S.A.</v>
          </cell>
          <cell r="Z1100">
            <v>1</v>
          </cell>
          <cell r="AA1100">
            <v>3400</v>
          </cell>
          <cell r="AB1100">
            <v>105457</v>
          </cell>
          <cell r="AC1100" t="str">
            <v>RJ</v>
          </cell>
          <cell r="AD1100" t="str">
            <v>Rio de Janeiro</v>
          </cell>
          <cell r="AE1100" t="str">
            <v>PO REF NFSE 326006 - SIMPRESS COMERCIO Baseado em Pedidos de compra 13428.</v>
          </cell>
          <cell r="AF1100">
            <v>292.77999999999997</v>
          </cell>
        </row>
        <row r="1101">
          <cell r="W1101" t="str">
            <v>40.432.544/0001-47</v>
          </cell>
          <cell r="X1101" t="str">
            <v>CLARO S.A.</v>
          </cell>
          <cell r="AC1101" t="str">
            <v>SP</v>
          </cell>
          <cell r="AD1101" t="str">
            <v>São Paulo</v>
          </cell>
          <cell r="AE1101" t="str">
            <v>Pedido de Compra Integrado NIMBI Baseado em Pedidos de compra 11346.- NFSTE 21267696</v>
          </cell>
          <cell r="AF1101">
            <v>74.900000000000006</v>
          </cell>
        </row>
        <row r="1102">
          <cell r="X1102" t="str">
            <v>DARF COD. 2362 - IRPJ ESTIMATIVA</v>
          </cell>
          <cell r="AC1102" t="str">
            <v>DF</v>
          </cell>
          <cell r="AD1102" t="str">
            <v>Brasília</v>
          </cell>
          <cell r="AE1102" t="str">
            <v>PO REF DARF IRPJ ESTIMATIVA COD 2362 REF NOV/2025 - 07.16.25331.9644520-4 Baseado em Pedidos de compra 13665.</v>
          </cell>
          <cell r="AF1102">
            <v>7260705.7699999996</v>
          </cell>
        </row>
        <row r="1103">
          <cell r="X1103" t="str">
            <v>DARF COD. 2484 - CSLL ESTIMATIVA</v>
          </cell>
          <cell r="AC1103" t="str">
            <v>DF</v>
          </cell>
          <cell r="AD1103" t="str">
            <v>Brasília</v>
          </cell>
          <cell r="AE1103" t="str">
            <v>PO REF DARF CSLL POR ESTIMATIVA COD 2484 REF NOV/2025 - 07.16.25331.9645084-4 Baseado em Pedidos de compra 13666.</v>
          </cell>
          <cell r="AF1103">
            <v>3107661.58</v>
          </cell>
        </row>
        <row r="1104">
          <cell r="W1104" t="str">
            <v>47.866.934/0001-74</v>
          </cell>
          <cell r="X1104" t="str">
            <v>TICKET SERVICOS SA</v>
          </cell>
          <cell r="AC1104" t="str">
            <v>SP</v>
          </cell>
          <cell r="AD1104" t="str">
            <v>São Paulo</v>
          </cell>
          <cell r="AE1104" t="str">
            <v>PO REF NFSE 96148647 - TICKET SERVICOS Baseado em Pedidos de compra 13675.</v>
          </cell>
          <cell r="AF1104">
            <v>1358.25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eloitte - NF de entrada - paga"/>
    </sheetNames>
    <sheetDataSet>
      <sheetData sheetId="0">
        <row r="2">
          <cell r="W2" t="str">
            <v>DOCUMENTO_PN</v>
          </cell>
          <cell r="X2" t="str">
            <v>RAZAO_SOCIAL_PN</v>
          </cell>
          <cell r="Y2" t="str">
            <v>NOME_BANCO</v>
          </cell>
          <cell r="Z2" t="str">
            <v>CODIGO_BANCO</v>
          </cell>
          <cell r="AA2" t="str">
            <v>FILIAL_BANCO</v>
          </cell>
          <cell r="AB2" t="str">
            <v>CONTA_BANCO</v>
          </cell>
          <cell r="AC2" t="str">
            <v>UF_PRESTADOR</v>
          </cell>
          <cell r="AD2" t="str">
            <v>MUNICIPIO_PRESTADOR</v>
          </cell>
          <cell r="AE2" t="str">
            <v>OBSERVAÇÃO</v>
          </cell>
          <cell r="AF2" t="str">
            <v>TOTAL_LINHA</v>
          </cell>
        </row>
        <row r="3">
          <cell r="W3" t="str">
            <v>04.613.668/0001-65</v>
          </cell>
          <cell r="X3" t="str">
            <v>L. A. VIAGENS E TURISMO LTDA</v>
          </cell>
          <cell r="Y3" t="str">
            <v>Banco do Brasil S.A.</v>
          </cell>
          <cell r="Z3">
            <v>1</v>
          </cell>
          <cell r="AA3">
            <v>2863</v>
          </cell>
          <cell r="AB3">
            <v>20490</v>
          </cell>
          <cell r="AC3" t="str">
            <v>DF</v>
          </cell>
          <cell r="AD3" t="str">
            <v>Brasília</v>
          </cell>
          <cell r="AE3" t="str">
            <v>PO REF A FATURA 61391- L A VIAGENS Baseado em Pedidos de compra 13407.</v>
          </cell>
          <cell r="AF3">
            <v>19634.29</v>
          </cell>
        </row>
        <row r="4">
          <cell r="W4" t="str">
            <v>04.613.668/0001-65</v>
          </cell>
          <cell r="X4" t="str">
            <v>L. A. VIAGENS E TURISMO LTDA</v>
          </cell>
          <cell r="Y4" t="str">
            <v>Banco do Brasil S.A.</v>
          </cell>
          <cell r="Z4">
            <v>1</v>
          </cell>
          <cell r="AA4">
            <v>2863</v>
          </cell>
          <cell r="AB4">
            <v>20490</v>
          </cell>
          <cell r="AC4" t="str">
            <v>DF</v>
          </cell>
          <cell r="AD4" t="str">
            <v>Brasília</v>
          </cell>
          <cell r="AE4" t="str">
            <v>PO REF A SUBSIDIARIA ALADA - FATURA 61481 - LA VIAGENS Baseado em Pedidos de compra 13647.</v>
          </cell>
          <cell r="AF4">
            <v>8536.51</v>
          </cell>
        </row>
        <row r="5">
          <cell r="W5" t="str">
            <v>07.432.517/0001-07</v>
          </cell>
          <cell r="X5" t="str">
            <v>SIMPRESS COMERCIO LOCACAO E SERVICOS LTDA</v>
          </cell>
          <cell r="Y5" t="str">
            <v>Banco do Brasil S.A.</v>
          </cell>
          <cell r="Z5">
            <v>1</v>
          </cell>
          <cell r="AA5">
            <v>3400</v>
          </cell>
          <cell r="AB5">
            <v>105457</v>
          </cell>
          <cell r="AC5" t="str">
            <v>SP</v>
          </cell>
          <cell r="AD5" t="str">
            <v>Santana de Parnaíba</v>
          </cell>
          <cell r="AE5" t="str">
            <v>PO REF. A NFSE 331983 Baseado em Pedidos de compra 14435.</v>
          </cell>
          <cell r="AF5">
            <v>396.78</v>
          </cell>
        </row>
        <row r="6">
          <cell r="W6" t="str">
            <v>07.432.517/0001-07</v>
          </cell>
          <cell r="X6" t="str">
            <v>SIMPRESS COMERCIO LOCACAO E SERVICOS LTDA</v>
          </cell>
          <cell r="Y6" t="str">
            <v>Banco do Brasil S.A.</v>
          </cell>
          <cell r="Z6">
            <v>1</v>
          </cell>
          <cell r="AA6">
            <v>3400</v>
          </cell>
          <cell r="AB6">
            <v>105457</v>
          </cell>
          <cell r="AC6" t="str">
            <v>SP</v>
          </cell>
          <cell r="AD6" t="str">
            <v>Santana de Parnaíba</v>
          </cell>
          <cell r="AE6" t="str">
            <v>PO REF NFSE 331997 - SIMPRESS COMERCIO Baseado em Pedidos de compra 14512.</v>
          </cell>
          <cell r="AF6">
            <v>246.29</v>
          </cell>
        </row>
        <row r="7">
          <cell r="W7" t="str">
            <v>07.432.517/0001-07</v>
          </cell>
          <cell r="X7" t="str">
            <v>SIMPRESS COMERCIO LOCACAO E SERVICOS LTDA</v>
          </cell>
          <cell r="Y7" t="str">
            <v>Banco do Brasil S.A.</v>
          </cell>
          <cell r="Z7">
            <v>1</v>
          </cell>
          <cell r="AA7">
            <v>3400</v>
          </cell>
          <cell r="AB7">
            <v>105457</v>
          </cell>
          <cell r="AC7" t="str">
            <v>SP</v>
          </cell>
          <cell r="AD7" t="str">
            <v>Santana de Parnaíba</v>
          </cell>
          <cell r="AE7" t="str">
            <v>PO REF NFSE 332002 - SIMPRESS COMERCIO Baseado em Pedidos de compra 14514.</v>
          </cell>
          <cell r="AF7">
            <v>888.55</v>
          </cell>
        </row>
        <row r="8">
          <cell r="W8" t="str">
            <v>07.432.517/0001-07</v>
          </cell>
          <cell r="X8" t="str">
            <v>SIMPRESS COMERCIO LOCACAO E SERVICOS LTDA</v>
          </cell>
          <cell r="Y8" t="str">
            <v>Banco do Brasil S.A.</v>
          </cell>
          <cell r="Z8">
            <v>1</v>
          </cell>
          <cell r="AA8">
            <v>3400</v>
          </cell>
          <cell r="AB8">
            <v>105457</v>
          </cell>
          <cell r="AC8" t="str">
            <v>SP</v>
          </cell>
          <cell r="AD8" t="str">
            <v>Santana de Parnaíba</v>
          </cell>
          <cell r="AE8" t="str">
            <v>PO REF NFSE 331985 - SIMPRESS COMERCIO Baseado em Pedidos de compra 14516.</v>
          </cell>
          <cell r="AF8">
            <v>372.84</v>
          </cell>
        </row>
        <row r="9">
          <cell r="W9" t="str">
            <v>07.432.517/0001-07</v>
          </cell>
          <cell r="X9" t="str">
            <v>SIMPRESS COMERCIO LOCACAO E SERVICOS LTDA</v>
          </cell>
          <cell r="Y9" t="str">
            <v>Banco do Brasil S.A.</v>
          </cell>
          <cell r="Z9">
            <v>1</v>
          </cell>
          <cell r="AA9">
            <v>3400</v>
          </cell>
          <cell r="AB9">
            <v>105457</v>
          </cell>
          <cell r="AC9" t="str">
            <v>SP</v>
          </cell>
          <cell r="AD9" t="str">
            <v>Santana de Parnaíba</v>
          </cell>
          <cell r="AE9" t="str">
            <v>PO REF NFSE 331992 - SIMPRESS COMERCIO Baseado em Pedidos de compra 14520.</v>
          </cell>
          <cell r="AF9">
            <v>156.16999999999999</v>
          </cell>
        </row>
        <row r="10">
          <cell r="W10" t="str">
            <v>07.432.517/0001-07</v>
          </cell>
          <cell r="X10" t="str">
            <v>SIMPRESS COMERCIO LOCACAO E SERVICOS LTDA</v>
          </cell>
          <cell r="Y10" t="str">
            <v>Banco do Brasil S.A.</v>
          </cell>
          <cell r="Z10">
            <v>1</v>
          </cell>
          <cell r="AA10">
            <v>3400</v>
          </cell>
          <cell r="AB10">
            <v>105457</v>
          </cell>
          <cell r="AC10" t="str">
            <v>BA</v>
          </cell>
          <cell r="AD10" t="str">
            <v>Paulo Afonso</v>
          </cell>
          <cell r="AE10" t="str">
            <v>PO REF A SERVICO OUTSOURCING DE IMPRESSAO- NFSE 331998 Baseado em Pedidos de compra 14544.</v>
          </cell>
          <cell r="AF10">
            <v>11.54</v>
          </cell>
        </row>
        <row r="11">
          <cell r="W11" t="str">
            <v>40.432.544/0001-47</v>
          </cell>
          <cell r="X11" t="str">
            <v>CLARO S.A.</v>
          </cell>
          <cell r="AC11" t="str">
            <v>SP</v>
          </cell>
          <cell r="AD11" t="str">
            <v>São Paulo</v>
          </cell>
          <cell r="AE11" t="str">
            <v>PO REF A FATURA TELEFONIA MOVEL- NFSTE 19903412 Baseado em Pedidos de compra 14545.</v>
          </cell>
          <cell r="AF11">
            <v>74.900000000000006</v>
          </cell>
        </row>
        <row r="12">
          <cell r="W12" t="str">
            <v>07.432.517/0001-07</v>
          </cell>
          <cell r="X12" t="str">
            <v>SIMPRESS COMERCIO LOCACAO E SERVICOS LTDA</v>
          </cell>
          <cell r="Y12" t="str">
            <v>Banco do Brasil S.A.</v>
          </cell>
          <cell r="Z12">
            <v>1</v>
          </cell>
          <cell r="AA12">
            <v>3400</v>
          </cell>
          <cell r="AB12">
            <v>105457</v>
          </cell>
          <cell r="AC12" t="str">
            <v>CE</v>
          </cell>
          <cell r="AD12" t="str">
            <v>Juazeiro do Norte</v>
          </cell>
          <cell r="AE12" t="str">
            <v>PO REF A SERVICO OUTSOURCING DE IMPRESSAO- NFSE 332005 Baseado em Pedidos de compra 14550.</v>
          </cell>
          <cell r="AF12">
            <v>144.63999999999999</v>
          </cell>
        </row>
        <row r="13">
          <cell r="W13" t="str">
            <v>07.432.517/0001-07</v>
          </cell>
          <cell r="X13" t="str">
            <v>SIMPRESS COMERCIO LOCACAO E SERVICOS LTDA</v>
          </cell>
          <cell r="Y13" t="str">
            <v>Banco do Brasil S.A.</v>
          </cell>
          <cell r="Z13">
            <v>1</v>
          </cell>
          <cell r="AA13">
            <v>3400</v>
          </cell>
          <cell r="AB13">
            <v>105457</v>
          </cell>
          <cell r="AC13" t="str">
            <v>RJ</v>
          </cell>
          <cell r="AD13" t="str">
            <v>Campos dos Goytacazes</v>
          </cell>
          <cell r="AE13" t="str">
            <v>PO REF A SERVICO OUTSOURCING DE IMPRESSAO- NFSE 331987 Baseado em Pedidos de compra 14551.</v>
          </cell>
          <cell r="AF13">
            <v>287.64</v>
          </cell>
        </row>
        <row r="14">
          <cell r="W14" t="str">
            <v>07.432.517/0001-07</v>
          </cell>
          <cell r="X14" t="str">
            <v>SIMPRESS COMERCIO LOCACAO E SERVICOS LTDA</v>
          </cell>
          <cell r="Y14" t="str">
            <v>Banco do Brasil S.A.</v>
          </cell>
          <cell r="Z14">
            <v>1</v>
          </cell>
          <cell r="AA14">
            <v>3400</v>
          </cell>
          <cell r="AB14">
            <v>105457</v>
          </cell>
          <cell r="AC14" t="str">
            <v>PE</v>
          </cell>
          <cell r="AD14" t="str">
            <v>Petrolina</v>
          </cell>
          <cell r="AE14" t="str">
            <v>PO REF A SERVICO OUTSOURCING DE IMPRESSAO- NFSE 331986 Baseado em Pedidos de compra 14552.</v>
          </cell>
          <cell r="AF14">
            <v>153.76</v>
          </cell>
        </row>
        <row r="15">
          <cell r="W15" t="str">
            <v>07.432.517/0001-07</v>
          </cell>
          <cell r="X15" t="str">
            <v>SIMPRESS COMERCIO LOCACAO E SERVICOS LTDA</v>
          </cell>
          <cell r="Y15" t="str">
            <v>Banco do Brasil S.A.</v>
          </cell>
          <cell r="Z15">
            <v>1</v>
          </cell>
          <cell r="AA15">
            <v>3400</v>
          </cell>
          <cell r="AB15">
            <v>105457</v>
          </cell>
          <cell r="AC15" t="str">
            <v>PI</v>
          </cell>
          <cell r="AD15" t="str">
            <v>Teresina</v>
          </cell>
          <cell r="AE15" t="str">
            <v>PO REF A SERVICO OUTSOURCING DE IMPRESSAO- NFSE 331991 Baseado em Pedidos de compra 14553.</v>
          </cell>
          <cell r="AF15">
            <v>298.88</v>
          </cell>
        </row>
        <row r="16">
          <cell r="W16" t="str">
            <v>07.432.517/0001-07</v>
          </cell>
          <cell r="X16" t="str">
            <v>SIMPRESS COMERCIO LOCACAO E SERVICOS LTDA</v>
          </cell>
          <cell r="Y16" t="str">
            <v>Banco do Brasil S.A.</v>
          </cell>
          <cell r="Z16">
            <v>1</v>
          </cell>
          <cell r="AA16">
            <v>3400</v>
          </cell>
          <cell r="AB16">
            <v>105457</v>
          </cell>
          <cell r="AC16" t="str">
            <v>SC</v>
          </cell>
          <cell r="AD16" t="str">
            <v>Navegantes</v>
          </cell>
          <cell r="AE16" t="str">
            <v>PO REF A SERVICO IMPRESSAO E REPROGRAFIA- NFSE 331982 Baseado em Pedidos de compra 14554.</v>
          </cell>
          <cell r="AF16">
            <v>830.42</v>
          </cell>
        </row>
        <row r="17">
          <cell r="W17" t="str">
            <v>07.432.517/0001-07</v>
          </cell>
          <cell r="X17" t="str">
            <v>SIMPRESS COMERCIO LOCACAO E SERVICOS LTDA</v>
          </cell>
          <cell r="Y17" t="str">
            <v>Banco do Brasil S.A.</v>
          </cell>
          <cell r="Z17">
            <v>1</v>
          </cell>
          <cell r="AA17">
            <v>3400</v>
          </cell>
          <cell r="AB17">
            <v>105457</v>
          </cell>
          <cell r="AC17" t="str">
            <v>PR</v>
          </cell>
          <cell r="AD17" t="str">
            <v>Londrina</v>
          </cell>
          <cell r="AE17" t="str">
            <v>PO REF A SERVICO OUTSOURCING DE IMPRESSAO- NFSE 331990 Baseado em Pedidos de compra 14555.</v>
          </cell>
          <cell r="AF17">
            <v>1223.6099999999999</v>
          </cell>
        </row>
        <row r="18">
          <cell r="W18" t="str">
            <v>00.394.429/0010-00</v>
          </cell>
          <cell r="X18" t="str">
            <v>COMANDO DA AERONAUTICA</v>
          </cell>
          <cell r="AC18" t="str">
            <v>CE</v>
          </cell>
          <cell r="AD18" t="str">
            <v>Fortaleza</v>
          </cell>
          <cell r="AE18" t="str">
            <v>PO REF GRU 36256765320 - HBAFZ Baseado em Pedidos de compra 14601.</v>
          </cell>
          <cell r="AF18">
            <v>350</v>
          </cell>
        </row>
        <row r="19">
          <cell r="W19" t="str">
            <v>21.306.287/0001-52</v>
          </cell>
          <cell r="X19" t="str">
            <v>TECNO2000 INDUSTRIA E COMERCIO LTDA</v>
          </cell>
          <cell r="Y19" t="str">
            <v>Banco do Brasil S.A.</v>
          </cell>
          <cell r="Z19">
            <v>1</v>
          </cell>
          <cell r="AA19">
            <v>5117</v>
          </cell>
          <cell r="AB19">
            <v>5184</v>
          </cell>
          <cell r="AC19" t="str">
            <v>MG</v>
          </cell>
          <cell r="AD19" t="str">
            <v>Formiga</v>
          </cell>
          <cell r="AE19" t="str">
            <v>PO REF DANFE 52133 - TECNO2000 Baseado em Pedidos de compra 14598.</v>
          </cell>
          <cell r="AF19">
            <v>4910.3999999999996</v>
          </cell>
        </row>
        <row r="20">
          <cell r="W20" t="str">
            <v>07.432.517/0001-07</v>
          </cell>
          <cell r="X20" t="str">
            <v>SIMPRESS COMERCIO LOCACAO E SERVICOS LTDA</v>
          </cell>
          <cell r="Y20" t="str">
            <v>Banco do Brasil S.A.</v>
          </cell>
          <cell r="Z20">
            <v>1</v>
          </cell>
          <cell r="AA20">
            <v>3400</v>
          </cell>
          <cell r="AB20">
            <v>105457</v>
          </cell>
          <cell r="AC20" t="str">
            <v>MS</v>
          </cell>
          <cell r="AD20" t="str">
            <v>Ponta Porã</v>
          </cell>
          <cell r="AE20" t="str">
            <v>PO REF A SERVICO OUTSOURCING DE IMPRESSAO- NFSE 332004 Baseado em Pedidos de compra 14631.</v>
          </cell>
          <cell r="AF20">
            <v>148.44999999999999</v>
          </cell>
        </row>
        <row r="21">
          <cell r="W21" t="str">
            <v>96.163.977/0001-07</v>
          </cell>
          <cell r="X21" t="str">
            <v>TCM TARSIS COMERCIAL DE MERCADORIAS E SERVICOS LTDA</v>
          </cell>
          <cell r="Y21" t="str">
            <v>Banco do Brasil S.A.</v>
          </cell>
          <cell r="Z21">
            <v>1</v>
          </cell>
          <cell r="AA21">
            <v>6589</v>
          </cell>
          <cell r="AB21">
            <v>100687</v>
          </cell>
          <cell r="AC21" t="str">
            <v>SP</v>
          </cell>
          <cell r="AD21" t="str">
            <v>São Paulo</v>
          </cell>
          <cell r="AE21" t="str">
            <v>Pedido de Compra Integrado NIMBI- NF 3036 Baseado em Pedidos de compra 12639.</v>
          </cell>
          <cell r="AF21">
            <v>2301</v>
          </cell>
        </row>
        <row r="22">
          <cell r="W22" t="str">
            <v>19.907.785/0001-09</v>
          </cell>
          <cell r="X22" t="str">
            <v>FIRMIANO SEGURANCA PATRIMONIAL LTDA</v>
          </cell>
          <cell r="Y22" t="str">
            <v>Itaú Unibanco  S.A.</v>
          </cell>
          <cell r="Z22">
            <v>341</v>
          </cell>
          <cell r="AA22">
            <v>8492</v>
          </cell>
          <cell r="AB22">
            <v>40702</v>
          </cell>
          <cell r="AC22" t="str">
            <v>RJ</v>
          </cell>
          <cell r="AD22" t="str">
            <v>Macaé</v>
          </cell>
          <cell r="AE22" t="str">
            <v>PO REF A VIGILANCIA ARMADA JAN/26- NFSE 51506 Baseado em Pedidos de compra 14634.</v>
          </cell>
          <cell r="AF22">
            <v>53524.6</v>
          </cell>
        </row>
        <row r="23">
          <cell r="W23" t="str">
            <v>07.432.517/0001-07</v>
          </cell>
          <cell r="X23" t="str">
            <v>SIMPRESS COMERCIO LOCACAO E SERVICOS LTDA</v>
          </cell>
          <cell r="Y23" t="str">
            <v>Banco do Brasil S.A.</v>
          </cell>
          <cell r="Z23">
            <v>1</v>
          </cell>
          <cell r="AA23">
            <v>3400</v>
          </cell>
          <cell r="AB23">
            <v>105457</v>
          </cell>
          <cell r="AC23" t="str">
            <v>RJ</v>
          </cell>
          <cell r="AD23" t="str">
            <v>Rio de Janeiro</v>
          </cell>
          <cell r="AE23" t="str">
            <v>PO REF A SERVICO OUTSOURCING DE IMPRESSAO- NFSE 331995 Baseado em Pedidos de compra 14635.</v>
          </cell>
          <cell r="AF23">
            <v>266.83</v>
          </cell>
        </row>
        <row r="24">
          <cell r="W24" t="str">
            <v>40.432.544/0001-47</v>
          </cell>
          <cell r="X24" t="str">
            <v>CLARO S.A.</v>
          </cell>
          <cell r="AC24" t="str">
            <v>SP</v>
          </cell>
          <cell r="AD24" t="str">
            <v>São Paulo</v>
          </cell>
          <cell r="AE24" t="str">
            <v>PO REF A SERVICO TELEFONIA MOVEL- FATURA  179383737012 E NFSTE 028448584 Baseado em Pedidos de compra 14637.</v>
          </cell>
          <cell r="AF24">
            <v>74.900000000000006</v>
          </cell>
        </row>
        <row r="25">
          <cell r="W25" t="str">
            <v>21.306.287/0001-52</v>
          </cell>
          <cell r="X25" t="str">
            <v>TECNO2000 INDUSTRIA E COMERCIO LTDA</v>
          </cell>
          <cell r="Y25" t="str">
            <v>Banco do Brasil S.A.</v>
          </cell>
          <cell r="Z25">
            <v>1</v>
          </cell>
          <cell r="AA25">
            <v>5117</v>
          </cell>
          <cell r="AB25">
            <v>5184</v>
          </cell>
          <cell r="AC25" t="str">
            <v>MG</v>
          </cell>
          <cell r="AD25" t="str">
            <v>Formiga</v>
          </cell>
          <cell r="AE25" t="str">
            <v>PO REF A AQUISICAO MOBILIARIO- NF 52131 Baseado em Pedidos de compra 14639.</v>
          </cell>
          <cell r="AF25">
            <v>30188.86</v>
          </cell>
        </row>
        <row r="26">
          <cell r="W26" t="str">
            <v>21.306.287/0001-52</v>
          </cell>
          <cell r="X26" t="str">
            <v>TECNO2000 INDUSTRIA E COMERCIO LTDA</v>
          </cell>
          <cell r="Y26" t="str">
            <v>Banco do Brasil S.A.</v>
          </cell>
          <cell r="Z26">
            <v>1</v>
          </cell>
          <cell r="AA26">
            <v>5117</v>
          </cell>
          <cell r="AB26">
            <v>5184</v>
          </cell>
          <cell r="AC26" t="str">
            <v>MG</v>
          </cell>
          <cell r="AD26" t="str">
            <v>Formiga</v>
          </cell>
          <cell r="AE26" t="str">
            <v>PO REF A AQUISICAO MOBILIARIO- NF 52322 Baseado em Pedidos de compra 14640.</v>
          </cell>
          <cell r="AF26">
            <v>32493.94</v>
          </cell>
        </row>
        <row r="27">
          <cell r="W27" t="str">
            <v>07.432.517/0001-07</v>
          </cell>
          <cell r="X27" t="str">
            <v>SIMPRESS COMERCIO LOCACAO E SERVICOS LTDA</v>
          </cell>
          <cell r="Y27" t="str">
            <v>Banco do Brasil S.A.</v>
          </cell>
          <cell r="Z27">
            <v>1</v>
          </cell>
          <cell r="AA27">
            <v>3400</v>
          </cell>
          <cell r="AB27">
            <v>105457</v>
          </cell>
          <cell r="AC27" t="str">
            <v>PB</v>
          </cell>
          <cell r="AD27" t="str">
            <v>Campina Grande</v>
          </cell>
          <cell r="AE27" t="str">
            <v>PO REF A SERVICO OUTSOURCING DE IMPRESSAO- NFSE 331993 Baseado em Pedidos de compra 14714.</v>
          </cell>
          <cell r="AF27">
            <v>170.43</v>
          </cell>
        </row>
        <row r="28">
          <cell r="W28" t="str">
            <v>10.757.593/0001-99</v>
          </cell>
          <cell r="X28" t="str">
            <v>THS TECNOLOGIA INFORMACAO E COMUNICACAO LTDA</v>
          </cell>
          <cell r="Y28" t="str">
            <v>Banco do Brasil S.A.</v>
          </cell>
          <cell r="Z28">
            <v>1</v>
          </cell>
          <cell r="AA28">
            <v>1235</v>
          </cell>
          <cell r="AB28">
            <v>75861</v>
          </cell>
          <cell r="AC28" t="str">
            <v>DF</v>
          </cell>
          <cell r="AD28" t="str">
            <v>Brasília</v>
          </cell>
          <cell r="AE28" t="str">
            <v>PO REF A SERVICOS OUTSOURCING OPERACAO ALMOXARIFADO VIRTUAL- NFSE 1039 Baseado em Pedidos de compra 14718.</v>
          </cell>
          <cell r="AF28">
            <v>172096.66</v>
          </cell>
        </row>
        <row r="29">
          <cell r="W29" t="str">
            <v>00.394.429/0190-49</v>
          </cell>
          <cell r="X29" t="str">
            <v>COMANDO DA AERONAUTICA</v>
          </cell>
          <cell r="AC29" t="str">
            <v>RJ</v>
          </cell>
          <cell r="AD29" t="str">
            <v>Rio de Janeiro</v>
          </cell>
          <cell r="AE29" t="str">
            <v>PO REF A GRU INSPECAO SAUDE RENATA MISTELI- 96646098549 Baseado em Pedidos de compra 14722.</v>
          </cell>
          <cell r="AF29">
            <v>350</v>
          </cell>
        </row>
        <row r="30">
          <cell r="W30" t="str">
            <v>07.432.517/0001-07</v>
          </cell>
          <cell r="X30" t="str">
            <v>SIMPRESS COMERCIO LOCACAO E SERVICOS LTDA</v>
          </cell>
          <cell r="Y30" t="str">
            <v>Banco do Brasil S.A.</v>
          </cell>
          <cell r="Z30">
            <v>1</v>
          </cell>
          <cell r="AA30">
            <v>3400</v>
          </cell>
          <cell r="AB30">
            <v>105457</v>
          </cell>
          <cell r="AC30" t="str">
            <v>PB</v>
          </cell>
          <cell r="AD30" t="str">
            <v>Bayeux</v>
          </cell>
          <cell r="AE30" t="str">
            <v>PO REF A SERVICO OUTSOURCING DE IMPRESSAO- NFSE 331994 Baseado em Pedidos de compra 14724.</v>
          </cell>
          <cell r="AF30">
            <v>160.1</v>
          </cell>
        </row>
        <row r="31">
          <cell r="X31" t="str">
            <v>RODRIGO ALMEIDA FARIAS</v>
          </cell>
          <cell r="Y31" t="str">
            <v>Banco Bradesco S.A.</v>
          </cell>
          <cell r="Z31">
            <v>237</v>
          </cell>
          <cell r="AA31">
            <v>3176</v>
          </cell>
          <cell r="AB31">
            <v>680132</v>
          </cell>
          <cell r="AC31" t="str">
            <v>RJ</v>
          </cell>
          <cell r="AD31" t="str">
            <v>Rio de Janeiro</v>
          </cell>
          <cell r="AE31" t="str">
            <v>PO REF A FUNDO FIXO-001DSTI2026- RODRIGO ALMEIDA Baseado em Pedidos de compra 14743.</v>
          </cell>
          <cell r="AF31">
            <v>4540</v>
          </cell>
        </row>
        <row r="32">
          <cell r="W32" t="str">
            <v>40.432.544/0001-47</v>
          </cell>
          <cell r="X32" t="str">
            <v>CLARO S.A.</v>
          </cell>
          <cell r="AC32" t="str">
            <v>SP</v>
          </cell>
          <cell r="AD32" t="str">
            <v>São Paulo</v>
          </cell>
          <cell r="AE32" t="str">
            <v>Pedido de Compra Integrado NIMBI Baseado em Pedidos de compra 8449. REF. FAT 2026125385034 - CLARO S/A</v>
          </cell>
          <cell r="AF32">
            <v>74.900000000000006</v>
          </cell>
        </row>
        <row r="33">
          <cell r="W33" t="str">
            <v>21.306.287/0001-52</v>
          </cell>
          <cell r="X33" t="str">
            <v>TECNO2000 INDUSTRIA E COMERCIO LTDA</v>
          </cell>
          <cell r="Y33" t="str">
            <v>Banco do Brasil S.A.</v>
          </cell>
          <cell r="Z33">
            <v>1</v>
          </cell>
          <cell r="AA33">
            <v>5117</v>
          </cell>
          <cell r="AB33">
            <v>5184</v>
          </cell>
          <cell r="AC33" t="str">
            <v>MG</v>
          </cell>
          <cell r="AD33" t="str">
            <v>Formiga</v>
          </cell>
          <cell r="AE33" t="str">
            <v>PO REF A AQUISICAO MOBILIARIO- NF 52323 Baseado em Pedidos de compra 14789.</v>
          </cell>
          <cell r="AF33">
            <v>4842.62</v>
          </cell>
        </row>
        <row r="34">
          <cell r="W34" t="str">
            <v>07.432.517/0001-07</v>
          </cell>
          <cell r="X34" t="str">
            <v>SIMPRESS COMERCIO LOCACAO E SERVICOS LTDA</v>
          </cell>
          <cell r="Y34" t="str">
            <v>Banco do Brasil S.A.</v>
          </cell>
          <cell r="Z34">
            <v>1</v>
          </cell>
          <cell r="AA34">
            <v>3400</v>
          </cell>
          <cell r="AB34">
            <v>105457</v>
          </cell>
          <cell r="AC34" t="str">
            <v>SP</v>
          </cell>
          <cell r="AD34" t="str">
            <v>Santana de Parnaíba</v>
          </cell>
          <cell r="AE34" t="str">
            <v>PO REF. NFSE 332000 - SIMPRESS Baseado em Pedidos de compra 14790.</v>
          </cell>
          <cell r="AF34">
            <v>1547.91</v>
          </cell>
        </row>
        <row r="35">
          <cell r="W35" t="str">
            <v>37.453.298/0001-03</v>
          </cell>
          <cell r="X35" t="str">
            <v>JDB EQUIPAMENTOS DE SEGURANCA LTDA</v>
          </cell>
          <cell r="Y35" t="str">
            <v>Banco Intermedium S.A.</v>
          </cell>
          <cell r="Z35">
            <v>77</v>
          </cell>
          <cell r="AA35">
            <v>1</v>
          </cell>
          <cell r="AB35">
            <v>6711024</v>
          </cell>
          <cell r="AC35" t="str">
            <v>RJ</v>
          </cell>
          <cell r="AD35" t="str">
            <v>Rio de Janeiro</v>
          </cell>
          <cell r="AE35" t="str">
            <v>Pedido de Compra Integrado NIMBI Baseado em Pedidos de compra 12135. DANFE 7973 - JDB EQUIPAMENTOS</v>
          </cell>
          <cell r="AF35">
            <v>6155.6</v>
          </cell>
        </row>
        <row r="36">
          <cell r="W36" t="str">
            <v>00.394.429/0010-00</v>
          </cell>
          <cell r="X36" t="str">
            <v>COMANDO DA AERONAUTICA</v>
          </cell>
          <cell r="AC36" t="str">
            <v>CE</v>
          </cell>
          <cell r="AD36" t="str">
            <v>Fortaleza</v>
          </cell>
          <cell r="AE36" t="str">
            <v>PO REF A GRU INSPECAO SAUDE JOSE NILO FORTES- 38686171320 Baseado em Pedidos de compra 14791.</v>
          </cell>
          <cell r="AF36">
            <v>350</v>
          </cell>
        </row>
        <row r="37">
          <cell r="W37" t="str">
            <v>00.394.429/0010-00</v>
          </cell>
          <cell r="X37" t="str">
            <v>COMANDO DA AERONAUTICA</v>
          </cell>
          <cell r="AC37" t="str">
            <v>CE</v>
          </cell>
          <cell r="AD37" t="str">
            <v>Fortaleza</v>
          </cell>
          <cell r="AE37" t="str">
            <v>PO REF A GRU INSPECAO SAUDE ODAIR JOSE GENTIL- 40431649200 Baseado em Pedidos de compra 14792.</v>
          </cell>
          <cell r="AF37">
            <v>350</v>
          </cell>
        </row>
        <row r="38">
          <cell r="W38" t="str">
            <v>23.750.577/0001-16</v>
          </cell>
          <cell r="X38" t="str">
            <v>MASTER BRASIL SERVICOS E LIMPEZAS LTDA</v>
          </cell>
          <cell r="Y38" t="str">
            <v>Banco Bradesco S.A.</v>
          </cell>
          <cell r="Z38">
            <v>237</v>
          </cell>
          <cell r="AA38">
            <v>649</v>
          </cell>
          <cell r="AB38">
            <v>106672</v>
          </cell>
          <cell r="AC38" t="str">
            <v>CE</v>
          </cell>
          <cell r="AD38" t="str">
            <v>Juazeiro do Norte</v>
          </cell>
          <cell r="AE38" t="str">
            <v>PO REF A SERVICOS DE LIMPEZA- NFSE 463 Baseado em Pedidos de compra 14795.</v>
          </cell>
          <cell r="AF38">
            <v>3644.41</v>
          </cell>
        </row>
        <row r="39">
          <cell r="W39" t="str">
            <v>41.209.890/0001-23</v>
          </cell>
          <cell r="X39" t="str">
            <v>SIGO - SISTEMA INTEGRADO DE GESTAO OCUPACIONAL LTDA</v>
          </cell>
          <cell r="Y39" t="str">
            <v>Itaú Unibanco  S.A.</v>
          </cell>
          <cell r="Z39">
            <v>341</v>
          </cell>
          <cell r="AA39">
            <v>1571</v>
          </cell>
          <cell r="AB39">
            <v>98732</v>
          </cell>
          <cell r="AC39" t="str">
            <v>SP</v>
          </cell>
          <cell r="AD39" t="str">
            <v>São Paulo</v>
          </cell>
          <cell r="AE39" t="str">
            <v>Pedido de Compra Integrado NIMBI- NFSE 17 Baseado em Pedidos de compra 14449.</v>
          </cell>
          <cell r="AF39">
            <v>280</v>
          </cell>
        </row>
        <row r="40">
          <cell r="X40" t="str">
            <v>ROSÂNGELA GOULART QUARESMA</v>
          </cell>
          <cell r="Y40" t="str">
            <v>Banco Bradesco S.A.</v>
          </cell>
          <cell r="Z40">
            <v>237</v>
          </cell>
          <cell r="AA40">
            <v>3176</v>
          </cell>
          <cell r="AB40">
            <v>680132</v>
          </cell>
          <cell r="AC40" t="str">
            <v>RJ</v>
          </cell>
          <cell r="AD40" t="str">
            <v>Rio de Janeiro</v>
          </cell>
          <cell r="AE40" t="str">
            <v>PO REF FUNDO FIXO 002/PRGA/2026 - ROSANGELA GOULART Baseado em Pedidos de compra 14797.</v>
          </cell>
          <cell r="AF40">
            <v>281.58999999999997</v>
          </cell>
        </row>
        <row r="41">
          <cell r="X41" t="str">
            <v>ADILIS NASCIMENTO NEVES</v>
          </cell>
          <cell r="Y41" t="str">
            <v>Banco Santander (Brasil) S. A.</v>
          </cell>
          <cell r="Z41">
            <v>33</v>
          </cell>
          <cell r="AA41">
            <v>505</v>
          </cell>
          <cell r="AB41">
            <v>1038418</v>
          </cell>
          <cell r="AC41" t="str">
            <v>SP</v>
          </cell>
          <cell r="AD41" t="str">
            <v>Bauru</v>
          </cell>
          <cell r="AE41" t="str">
            <v>PO REF PGTO DIARIA PLANO DE DESPESA 2884 - ADILIS NASCIMENTO Baseado em Pedidos de compra 14814.</v>
          </cell>
          <cell r="AF41">
            <v>466.5</v>
          </cell>
        </row>
        <row r="42">
          <cell r="W42" t="str">
            <v>07.432.517/0001-07</v>
          </cell>
          <cell r="X42" t="str">
            <v>SIMPRESS COMERCIO LOCACAO E SERVICOS LTDA</v>
          </cell>
          <cell r="Y42" t="str">
            <v>Banco do Brasil S.A.</v>
          </cell>
          <cell r="Z42">
            <v>1</v>
          </cell>
          <cell r="AA42">
            <v>3400</v>
          </cell>
          <cell r="AB42">
            <v>105457</v>
          </cell>
          <cell r="AC42" t="str">
            <v>SP</v>
          </cell>
          <cell r="AD42" t="str">
            <v>Santana de Parnaíba</v>
          </cell>
          <cell r="AE42" t="str">
            <v>PO REF. NFSE 331988 - SIMPRESS Baseado em Pedidos de compra 14826.</v>
          </cell>
          <cell r="AF42">
            <v>712.91</v>
          </cell>
        </row>
        <row r="43">
          <cell r="W43" t="str">
            <v>04.196.645/0001-00</v>
          </cell>
          <cell r="X43" t="str">
            <v>IMPRENSA NACIONAL</v>
          </cell>
          <cell r="AC43" t="str">
            <v>DF</v>
          </cell>
          <cell r="AD43" t="str">
            <v>Brasília</v>
          </cell>
          <cell r="AE43" t="str">
            <v>PO REF. BOLETO 11554667 - IMPRENSA NACIONAL Baseado em Pedidos de compra 14838.</v>
          </cell>
          <cell r="AF43">
            <v>170.68</v>
          </cell>
        </row>
        <row r="44">
          <cell r="W44" t="str">
            <v>07.432.517/0001-07</v>
          </cell>
          <cell r="X44" t="str">
            <v>SIMPRESS COMERCIO LOCACAO E SERVICOS LTDA</v>
          </cell>
          <cell r="Y44" t="str">
            <v>Banco do Brasil S.A.</v>
          </cell>
          <cell r="Z44">
            <v>1</v>
          </cell>
          <cell r="AA44">
            <v>3400</v>
          </cell>
          <cell r="AB44">
            <v>105457</v>
          </cell>
          <cell r="AC44" t="str">
            <v>RJ</v>
          </cell>
          <cell r="AD44" t="str">
            <v>Rio de Janeiro</v>
          </cell>
          <cell r="AE44" t="str">
            <v>PO REF A SERVICO OUTSOURCING DE IMPRESSAO- NFSE 332003 Baseado em Pedidos de compra 14847.</v>
          </cell>
          <cell r="AF44">
            <v>353.24</v>
          </cell>
        </row>
        <row r="45">
          <cell r="W45" t="str">
            <v>33.050.196/0001-88</v>
          </cell>
          <cell r="X45" t="str">
            <v>COMPANHIA PAULISTA DE FORCA E LUZ</v>
          </cell>
          <cell r="AC45" t="str">
            <v>SP</v>
          </cell>
          <cell r="AD45" t="str">
            <v>Campinas</v>
          </cell>
          <cell r="AE45" t="str">
            <v>PO REF A ENERGIA ELETRICA- NFCEE 16989329- CPFL Baseado em Pedidos de compra 14557.</v>
          </cell>
          <cell r="AF45">
            <v>96.03</v>
          </cell>
        </row>
        <row r="46">
          <cell r="X46" t="str">
            <v>MARCOS HENRIQUE RIBEIRO</v>
          </cell>
          <cell r="Y46" t="str">
            <v>Caixa Econômica Federal</v>
          </cell>
          <cell r="Z46">
            <v>104</v>
          </cell>
          <cell r="AA46">
            <v>2519</v>
          </cell>
          <cell r="AB46">
            <v>1026439</v>
          </cell>
          <cell r="AC46" t="str">
            <v>RJ</v>
          </cell>
          <cell r="AD46" t="str">
            <v>Rio de Janeiro</v>
          </cell>
          <cell r="AE46" t="str">
            <v>PO REF A REEMBOLSO VALE TRANSPORTE- 022026_9062996 Baseado em Pedidos de compra 14558.</v>
          </cell>
          <cell r="AF46">
            <v>2599.4699999999998</v>
          </cell>
        </row>
        <row r="47">
          <cell r="X47" t="str">
            <v>ELIAS ALVES BASTOS FILHO</v>
          </cell>
          <cell r="Y47" t="str">
            <v>BANCO MERCANTIL DO BRASIL S.A.</v>
          </cell>
          <cell r="Z47">
            <v>389</v>
          </cell>
          <cell r="AA47">
            <v>375</v>
          </cell>
          <cell r="AB47">
            <v>1016001</v>
          </cell>
          <cell r="AE47" t="str">
            <v>PO REF A REEMBOLSO VALE TRANSPOSRTE- 022026_1035262 Baseado em Pedidos de compra 14560.</v>
          </cell>
          <cell r="AF47">
            <v>296.8</v>
          </cell>
        </row>
        <row r="48">
          <cell r="X48" t="str">
            <v>LUIZ ALBERTO DA SILVA MOREIRA</v>
          </cell>
          <cell r="Y48" t="str">
            <v>Banco Intermedium S.A.</v>
          </cell>
          <cell r="Z48">
            <v>77</v>
          </cell>
          <cell r="AA48">
            <v>1</v>
          </cell>
          <cell r="AB48">
            <v>912979</v>
          </cell>
          <cell r="AC48" t="str">
            <v>MG</v>
          </cell>
          <cell r="AD48" t="str">
            <v>Belo Horizonte</v>
          </cell>
          <cell r="AE48" t="str">
            <v>PO REF A REEMBOLSO VALE TRANSPORTE- 022026_4712128 Baseado em Pedidos de compra 14561.</v>
          </cell>
          <cell r="AF48">
            <v>989.4</v>
          </cell>
        </row>
        <row r="49">
          <cell r="X49" t="str">
            <v>OSVALDO DILSON MESQUITA DE MAGALHAES FILHO</v>
          </cell>
          <cell r="Y49" t="str">
            <v>Banco do Brasil S.A.</v>
          </cell>
          <cell r="Z49">
            <v>1</v>
          </cell>
          <cell r="AA49">
            <v>234</v>
          </cell>
          <cell r="AB49">
            <v>7966</v>
          </cell>
          <cell r="AC49" t="str">
            <v>AC</v>
          </cell>
          <cell r="AD49" t="str">
            <v>Cruzeiro do Sul</v>
          </cell>
          <cell r="AE49" t="str">
            <v>PO REF A SOLICITACAO VIAGEM- EXTRATO 2869- OSVALDO Baseado em Pedidos de compra 14596.</v>
          </cell>
          <cell r="AF49">
            <v>862.5</v>
          </cell>
        </row>
        <row r="50">
          <cell r="W50" t="str">
            <v>10.659.927/0001-91</v>
          </cell>
          <cell r="X50" t="str">
            <v>MUTUAL SERVICOS DE LIMPEZA E CONSTRUCOES LTDA</v>
          </cell>
          <cell r="Y50" t="str">
            <v>Banco do Brasil S.A.</v>
          </cell>
          <cell r="Z50">
            <v>1</v>
          </cell>
          <cell r="AA50">
            <v>3219</v>
          </cell>
          <cell r="AB50">
            <v>7547</v>
          </cell>
          <cell r="AC50" t="str">
            <v>PI</v>
          </cell>
          <cell r="AD50" t="str">
            <v>Teresina</v>
          </cell>
          <cell r="AE50" t="str">
            <v>PO REF. NFSE 32781 -  MUTUAL SERVICOS DE LIMPEZA E CONSTRUCOES LTDA Baseado em Pedidos de compra 14741.</v>
          </cell>
          <cell r="AF50">
            <v>8858.14</v>
          </cell>
        </row>
        <row r="51">
          <cell r="W51" t="str">
            <v>32.853.748/0001-23</v>
          </cell>
          <cell r="X51" t="str">
            <v>LIDDERA GESTAO EMPRESARIAL LTDA</v>
          </cell>
          <cell r="Y51" t="str">
            <v>Banco Santander (Brasil) S. A.</v>
          </cell>
          <cell r="Z51">
            <v>33</v>
          </cell>
          <cell r="AA51">
            <v>4432</v>
          </cell>
          <cell r="AB51">
            <v>13004962</v>
          </cell>
          <cell r="AC51" t="str">
            <v>RJ</v>
          </cell>
          <cell r="AD51" t="str">
            <v>Rio das Ostras</v>
          </cell>
          <cell r="AE51" t="str">
            <v>PO REF. NFSE 517 - LIDDERA Baseado em Pedidos de compra 14835.</v>
          </cell>
          <cell r="AF51">
            <v>5172.6499999999996</v>
          </cell>
        </row>
        <row r="52">
          <cell r="W52" t="str">
            <v>32.853.748/0001-23</v>
          </cell>
          <cell r="X52" t="str">
            <v>LIDDERA GESTAO EMPRESARIAL LTDA</v>
          </cell>
          <cell r="Y52" t="str">
            <v>Banco Santander (Brasil) S. A.</v>
          </cell>
          <cell r="Z52">
            <v>33</v>
          </cell>
          <cell r="AA52">
            <v>4432</v>
          </cell>
          <cell r="AB52">
            <v>13004962</v>
          </cell>
          <cell r="AC52" t="str">
            <v>RJ</v>
          </cell>
          <cell r="AD52" t="str">
            <v>Rio das Ostras</v>
          </cell>
          <cell r="AE52" t="str">
            <v>PO REF NFSE 522 - LIDDERA GESTAO Baseado em Pedidos de compra 14836.</v>
          </cell>
          <cell r="AF52">
            <v>17546.61</v>
          </cell>
        </row>
        <row r="53">
          <cell r="W53" t="str">
            <v>00.469.296/0001-94</v>
          </cell>
          <cell r="X53" t="str">
            <v>SINDICATO NACIONAL DOS TRABALHADORES NA PROTECAO AO VOO</v>
          </cell>
          <cell r="Y53" t="str">
            <v>Banco Santander (Brasil) S. A.</v>
          </cell>
          <cell r="Z53">
            <v>33</v>
          </cell>
          <cell r="AA53">
            <v>3003</v>
          </cell>
          <cell r="AB53">
            <v>11001195</v>
          </cell>
          <cell r="AC53" t="str">
            <v>RJ</v>
          </cell>
          <cell r="AD53" t="str">
            <v>Rio de Janeiro</v>
          </cell>
          <cell r="AE53" t="str">
            <v>PO REF. CONTRIBUIÇÃO SNTPV - COMP. 01/2026 Baseado em Pedidos de compra 14873.</v>
          </cell>
          <cell r="AF53">
            <v>46180.959999999999</v>
          </cell>
        </row>
        <row r="54">
          <cell r="W54" t="str">
            <v>07.000.635/0001-38</v>
          </cell>
          <cell r="X54" t="str">
            <v>ASSOCIACAO DOS EMPREGADOS DA INFRAERO GOIANIA</v>
          </cell>
          <cell r="Y54" t="str">
            <v>Banco do Brasil S.A.</v>
          </cell>
          <cell r="Z54">
            <v>1</v>
          </cell>
          <cell r="AA54">
            <v>3485</v>
          </cell>
          <cell r="AB54">
            <v>25527</v>
          </cell>
          <cell r="AC54" t="str">
            <v>GO</v>
          </cell>
          <cell r="AD54" t="str">
            <v>Goiânia</v>
          </cell>
          <cell r="AE54" t="str">
            <v>PO REF. CONTRIBUIÇÃO E COMPRAS ASSINFRAGO GOIANIA - REF. 01/2026 Baseado em Pedidos de compra 14875.</v>
          </cell>
          <cell r="AF54">
            <v>2447.12</v>
          </cell>
        </row>
        <row r="55">
          <cell r="W55" t="str">
            <v>00.469.296/0001-94</v>
          </cell>
          <cell r="X55" t="str">
            <v>SINDICATO NACIONAL DOS TRABALHADORES NA PROTECAO AO VOO</v>
          </cell>
          <cell r="Y55" t="str">
            <v>Banco Santander (Brasil) S. A.</v>
          </cell>
          <cell r="Z55">
            <v>33</v>
          </cell>
          <cell r="AA55">
            <v>3003</v>
          </cell>
          <cell r="AB55">
            <v>11001195</v>
          </cell>
          <cell r="AC55" t="str">
            <v>RJ</v>
          </cell>
          <cell r="AD55" t="str">
            <v>Rio de Janeiro</v>
          </cell>
          <cell r="AE55" t="str">
            <v>PO REF A COTA NEGOCIAL CLAUSULA 77 DO ACT 2025/2027- 012026 Baseado em Pedidos de compra 14885.</v>
          </cell>
          <cell r="AF55">
            <v>162571.38</v>
          </cell>
        </row>
        <row r="56">
          <cell r="W56" t="str">
            <v>04.196.645/0001-00</v>
          </cell>
          <cell r="X56" t="str">
            <v>IMPRENSA NACIONAL</v>
          </cell>
          <cell r="AC56" t="str">
            <v>DF</v>
          </cell>
          <cell r="AD56" t="str">
            <v>Brasília</v>
          </cell>
          <cell r="AE56" t="str">
            <v>PO REF A SERVICO PUBLICACAO OFICIAL- OFICIO 11557529 Baseado em Pedidos de compra 14900.</v>
          </cell>
          <cell r="AF56">
            <v>640.04999999999995</v>
          </cell>
        </row>
        <row r="57">
          <cell r="W57" t="str">
            <v>25.201.004/0001-69</v>
          </cell>
          <cell r="X57" t="str">
            <v>SOBENO SERVICOS PARA ELEVADORES LTDA</v>
          </cell>
          <cell r="Y57" t="str">
            <v>Banco Santander (Brasil) S. A.</v>
          </cell>
          <cell r="Z57">
            <v>33</v>
          </cell>
          <cell r="AA57">
            <v>951</v>
          </cell>
          <cell r="AB57">
            <v>13002072</v>
          </cell>
          <cell r="AC57" t="str">
            <v>PR</v>
          </cell>
          <cell r="AD57" t="str">
            <v>Londrina</v>
          </cell>
          <cell r="AE57" t="str">
            <v>PO REF A MANUTENCAO PREVENTIVA E CORRETIVA- NFSE 92 Baseado em Pedidos de compra 14805.</v>
          </cell>
          <cell r="AF57">
            <v>1200</v>
          </cell>
        </row>
        <row r="58">
          <cell r="W58" t="str">
            <v>48.316.340/0001-52</v>
          </cell>
          <cell r="X58" t="str">
            <v>GAMA UTILIDADES E FERRAMENTAS LTDA</v>
          </cell>
          <cell r="Y58" t="str">
            <v>Itaú Unibanco  S.A.</v>
          </cell>
          <cell r="Z58">
            <v>341</v>
          </cell>
          <cell r="AA58">
            <v>396</v>
          </cell>
          <cell r="AB58">
            <v>99715</v>
          </cell>
          <cell r="AC58" t="str">
            <v>SP</v>
          </cell>
          <cell r="AD58" t="str">
            <v>Cerquilho</v>
          </cell>
          <cell r="AE58" t="str">
            <v>Pedido de Compra Integrado NIMBI- NF 1200 Baseado em Pedidos de compra 12173.</v>
          </cell>
          <cell r="AF58">
            <v>291</v>
          </cell>
        </row>
        <row r="59">
          <cell r="W59" t="str">
            <v>32.596.173/0001-00</v>
          </cell>
          <cell r="X59" t="str">
            <v>IC SUPPLY ENGENHARIA LTDA</v>
          </cell>
          <cell r="Y59" t="str">
            <v>Banco Santander (Brasil) S. A.</v>
          </cell>
          <cell r="Z59">
            <v>33</v>
          </cell>
          <cell r="AA59">
            <v>3591</v>
          </cell>
          <cell r="AB59">
            <v>29000007</v>
          </cell>
          <cell r="AC59" t="str">
            <v>RJ</v>
          </cell>
          <cell r="AD59" t="str">
            <v>Rio de Janeiro</v>
          </cell>
          <cell r="AE59" t="str">
            <v>PO REF A SERVICOS CONTINUOS MANUTENCAO- NFSE 60 Baseado em Pedidos de compra 14807.</v>
          </cell>
          <cell r="AF59">
            <v>11289.21</v>
          </cell>
        </row>
        <row r="60">
          <cell r="W60" t="str">
            <v>40.432.544/0112-62</v>
          </cell>
          <cell r="X60" t="str">
            <v>CLARO S.A.</v>
          </cell>
          <cell r="AC60" t="str">
            <v>MG</v>
          </cell>
          <cell r="AD60" t="str">
            <v>Belo Horizonte</v>
          </cell>
          <cell r="AE60" t="str">
            <v>PO REF NFSC 750415 - CLARO Baseado em Pedidos de compra 14827.</v>
          </cell>
          <cell r="AF60">
            <v>74.900000000000006</v>
          </cell>
        </row>
        <row r="61">
          <cell r="W61" t="str">
            <v>18.300.369/0001-85</v>
          </cell>
          <cell r="X61" t="str">
            <v>DCA MANUTENCAO DE ELEVADORES LTDA</v>
          </cell>
          <cell r="Y61" t="str">
            <v>Banco do Brasil S.A.</v>
          </cell>
          <cell r="Z61">
            <v>1</v>
          </cell>
          <cell r="AA61">
            <v>3857</v>
          </cell>
          <cell r="AB61">
            <v>18300</v>
          </cell>
          <cell r="AC61" t="str">
            <v>MG</v>
          </cell>
          <cell r="AD61" t="str">
            <v>Belo Horizonte</v>
          </cell>
          <cell r="AE61" t="str">
            <v>PO REF. NFSE 208 - DCA MANUTENÇÕES Baseado em Pedidos de compra 14834.</v>
          </cell>
          <cell r="AF61">
            <v>327</v>
          </cell>
        </row>
        <row r="62">
          <cell r="X62" t="str">
            <v>MAURICIO BEZERRA DA SILVA</v>
          </cell>
          <cell r="Y62" t="str">
            <v>Banco Santander (Brasil) S. A.</v>
          </cell>
          <cell r="Z62">
            <v>33</v>
          </cell>
          <cell r="AA62">
            <v>930</v>
          </cell>
          <cell r="AB62">
            <v>1047088</v>
          </cell>
          <cell r="AC62" t="str">
            <v>RJ</v>
          </cell>
          <cell r="AD62" t="str">
            <v>Rio de Janeiro</v>
          </cell>
          <cell r="AE62" t="str">
            <v>PO REF. AO PLANO DE DESPESA 2768 Baseado em Pedidos de compra 13358.</v>
          </cell>
          <cell r="AF62">
            <v>777.5</v>
          </cell>
        </row>
        <row r="63">
          <cell r="W63" t="str">
            <v>07.478.095/0001-00</v>
          </cell>
          <cell r="X63" t="str">
            <v>LOQFACIL - EQUIPAMENTOS PARA CONSTRUCAO LTDA</v>
          </cell>
          <cell r="Y63" t="str">
            <v>Banco do Brasil S.A.</v>
          </cell>
          <cell r="Z63">
            <v>1</v>
          </cell>
          <cell r="AA63">
            <v>3204</v>
          </cell>
          <cell r="AB63">
            <v>23664</v>
          </cell>
          <cell r="AC63" t="str">
            <v>PB</v>
          </cell>
          <cell r="AD63" t="str">
            <v>João Pessoa</v>
          </cell>
          <cell r="AE63" t="str">
            <v>PO REF. FATURA 218661 Baseado em Pedidos de compra 14420.</v>
          </cell>
          <cell r="AF63">
            <v>4889.7</v>
          </cell>
        </row>
        <row r="64">
          <cell r="W64" t="str">
            <v>47.049.345/0001-01</v>
          </cell>
          <cell r="X64" t="str">
            <v>L M SOUZA DO NASCIMENTO - SERVICOS DE MONITORAMENTO</v>
          </cell>
          <cell r="Y64" t="str">
            <v>Caixa Econômica Federal</v>
          </cell>
          <cell r="Z64">
            <v>104</v>
          </cell>
          <cell r="AA64">
            <v>3536</v>
          </cell>
          <cell r="AB64">
            <v>3001296</v>
          </cell>
          <cell r="AC64" t="str">
            <v>PE</v>
          </cell>
          <cell r="AD64" t="str">
            <v>Vitória de Santo Antão</v>
          </cell>
          <cell r="AE64" t="str">
            <v>Pedido de Compra Integrado NIMBI Baseado em Pedidos de compra 7969. - ref. NFSE 2600000000049</v>
          </cell>
          <cell r="AF64">
            <v>730</v>
          </cell>
        </row>
        <row r="65">
          <cell r="X65" t="str">
            <v>JOSE BENEDITO ESTUMANO BARBOSA</v>
          </cell>
          <cell r="Y65" t="str">
            <v>Banco Bradesco S.A.</v>
          </cell>
          <cell r="Z65">
            <v>237</v>
          </cell>
          <cell r="AA65">
            <v>1947</v>
          </cell>
          <cell r="AB65">
            <v>46627</v>
          </cell>
          <cell r="AC65" t="str">
            <v>PA</v>
          </cell>
          <cell r="AD65" t="str">
            <v>Parauapebas</v>
          </cell>
          <cell r="AE65" t="str">
            <v>PO REF A SOLICITACAO VIAGEM- EXTRATO 2874- JOSE BENEDITO Baseado em Pedidos de compra 14563.</v>
          </cell>
          <cell r="AF65">
            <v>862.5</v>
          </cell>
        </row>
        <row r="66">
          <cell r="W66" t="str">
            <v>00.394.429/0013-44</v>
          </cell>
          <cell r="X66" t="str">
            <v>COMANDO DA AERONAUTICA</v>
          </cell>
          <cell r="AC66" t="str">
            <v>PI</v>
          </cell>
          <cell r="AD66" t="str">
            <v>Teresina</v>
          </cell>
          <cell r="AE66" t="str">
            <v>PO REF. GRU 55831192253 - INSP DE SAUDE - IGOR FABRICIO - HOSPITAL DA BASE AÉREA DE RECIFE Baseado em Pedidos de compra 14731.</v>
          </cell>
          <cell r="AF66">
            <v>350</v>
          </cell>
        </row>
        <row r="67">
          <cell r="X67" t="str">
            <v>ROBSON MACIEL DOS SANTOS</v>
          </cell>
          <cell r="Y67" t="str">
            <v>Banco Santander (Brasil) S. A.</v>
          </cell>
          <cell r="Z67">
            <v>33</v>
          </cell>
          <cell r="AA67">
            <v>628</v>
          </cell>
          <cell r="AB67">
            <v>1047600</v>
          </cell>
          <cell r="AC67" t="str">
            <v>SP</v>
          </cell>
          <cell r="AD67" t="str">
            <v>Guarulhos</v>
          </cell>
          <cell r="AE67" t="str">
            <v>PO REF. SOLICITAÇÃO VIAGEM DIARIAS - PLANO 2890 - Vigência: 09/02/2026 - 13/02/2026 Baseado em Pedidos de compra 14737.</v>
          </cell>
          <cell r="AF67">
            <v>1552.5</v>
          </cell>
        </row>
        <row r="68">
          <cell r="W68" t="str">
            <v>04.795.101/0001-57</v>
          </cell>
          <cell r="X68" t="str">
            <v>FENIX ASSESSORIA &amp; GESTAO EMPRESARIAL LTDA</v>
          </cell>
          <cell r="Y68" t="str">
            <v>Banco do Brasil S.A.</v>
          </cell>
          <cell r="Z68">
            <v>1</v>
          </cell>
          <cell r="AA68">
            <v>1505</v>
          </cell>
          <cell r="AB68">
            <v>39932</v>
          </cell>
          <cell r="AC68" t="str">
            <v>TO</v>
          </cell>
          <cell r="AD68" t="str">
            <v>Palmas</v>
          </cell>
          <cell r="AE68" t="str">
            <v>Pedido de Compra Integrado NIMBI Baseado em Pedidos de compra 12811.</v>
          </cell>
          <cell r="AF68">
            <v>782.75</v>
          </cell>
        </row>
        <row r="69">
          <cell r="W69" t="str">
            <v>32.064.189/0001-72</v>
          </cell>
          <cell r="X69" t="str">
            <v>HOTEL DIAMOND SUITES LTDA</v>
          </cell>
          <cell r="Y69" t="str">
            <v>Caixa Econômica Federal</v>
          </cell>
          <cell r="Z69">
            <v>104</v>
          </cell>
          <cell r="AA69">
            <v>4256</v>
          </cell>
          <cell r="AB69">
            <v>459</v>
          </cell>
          <cell r="AC69" t="str">
            <v>ES</v>
          </cell>
          <cell r="AD69" t="str">
            <v>Vitória</v>
          </cell>
          <cell r="AE69" t="str">
            <v>Pedido de Compra Integrado NIMBI Baseado em Pedidos de compra 10803. NFSE 1024 - HOTEL DIAMOND</v>
          </cell>
          <cell r="AF69">
            <v>5197.5</v>
          </cell>
        </row>
        <row r="70">
          <cell r="W70" t="str">
            <v>32.064.189/0001-72</v>
          </cell>
          <cell r="X70" t="str">
            <v>HOTEL DIAMOND SUITES LTDA</v>
          </cell>
          <cell r="Y70" t="str">
            <v>Caixa Econômica Federal</v>
          </cell>
          <cell r="Z70">
            <v>104</v>
          </cell>
          <cell r="AA70">
            <v>4256</v>
          </cell>
          <cell r="AB70">
            <v>459</v>
          </cell>
          <cell r="AC70" t="str">
            <v>ES</v>
          </cell>
          <cell r="AD70" t="str">
            <v>Vitória</v>
          </cell>
          <cell r="AE70" t="str">
            <v>Pedido de Compra Integrado NIMBI Baseado em Pedidos de compra 10803. REF. NFSE 1023 - HOTEL DIAMOND</v>
          </cell>
          <cell r="AF70">
            <v>5197.5</v>
          </cell>
        </row>
        <row r="71">
          <cell r="X71" t="str">
            <v>FABIO DE SOUZA E SILVA</v>
          </cell>
          <cell r="Y71" t="str">
            <v>Itaú Unibanco  S.A.</v>
          </cell>
          <cell r="Z71">
            <v>341</v>
          </cell>
          <cell r="AA71">
            <v>1600</v>
          </cell>
          <cell r="AB71">
            <v>5417</v>
          </cell>
          <cell r="AC71" t="str">
            <v>SP</v>
          </cell>
          <cell r="AD71" t="str">
            <v>Guarulhos</v>
          </cell>
          <cell r="AE71" t="str">
            <v>PO REF A SOLICITACAO VIAGEM- EXTRATO 2889- VIGENCIA 09 A 13/02/26 Baseado em Pedidos de compra 14744.</v>
          </cell>
          <cell r="AF71">
            <v>1552.5</v>
          </cell>
        </row>
        <row r="72">
          <cell r="W72" t="str">
            <v>32.064.189/0001-72</v>
          </cell>
          <cell r="X72" t="str">
            <v>HOTEL DIAMOND SUITES LTDA</v>
          </cell>
          <cell r="Y72" t="str">
            <v>Caixa Econômica Federal</v>
          </cell>
          <cell r="Z72">
            <v>104</v>
          </cell>
          <cell r="AA72">
            <v>4256</v>
          </cell>
          <cell r="AB72">
            <v>459</v>
          </cell>
          <cell r="AC72" t="str">
            <v>ES</v>
          </cell>
          <cell r="AD72" t="str">
            <v>Vitória</v>
          </cell>
          <cell r="AE72" t="str">
            <v>Pedido de Compra Integrado NIMBI Baseado em Pedidos de compra 10803. REF. NFSE 1022 - HOTEL DIAMOND</v>
          </cell>
          <cell r="AF72">
            <v>5197.5</v>
          </cell>
        </row>
        <row r="73">
          <cell r="W73" t="str">
            <v>92.924.901/0001-98</v>
          </cell>
          <cell r="X73" t="str">
            <v>PORTO ALEGRE DEPARTAMENTO MUNICIPAL DE AGUAS E ESGOTOS</v>
          </cell>
          <cell r="AC73" t="str">
            <v>RS</v>
          </cell>
          <cell r="AD73" t="str">
            <v>Porto Alegre</v>
          </cell>
          <cell r="AE73" t="str">
            <v>PO REF A FORNECIMENTO AGUA- FATURA 2026013768481 Baseado em Pedidos de compra 14747.</v>
          </cell>
          <cell r="AF73">
            <v>516.41999999999996</v>
          </cell>
        </row>
        <row r="74">
          <cell r="X74" t="str">
            <v>ZIGOMAR DA SILVA MUNIZ</v>
          </cell>
          <cell r="Y74" t="str">
            <v>Banco Bradesco S.A.</v>
          </cell>
          <cell r="Z74">
            <v>237</v>
          </cell>
          <cell r="AA74">
            <v>3176</v>
          </cell>
          <cell r="AB74">
            <v>680132</v>
          </cell>
          <cell r="AC74" t="str">
            <v>AM</v>
          </cell>
          <cell r="AD74" t="str">
            <v>Tefé</v>
          </cell>
          <cell r="AE74" t="str">
            <v>PO REF A FUNDO FIXO- 01/2026- ZIGOMAR DA SILVA Baseado em Pedidos de compra 14749.</v>
          </cell>
          <cell r="AF74">
            <v>125.99</v>
          </cell>
        </row>
        <row r="75">
          <cell r="X75" t="str">
            <v>CARLOS FABRICIO MONARD GOMES</v>
          </cell>
          <cell r="Y75" t="str">
            <v>Itaú Unibanco  S.A.</v>
          </cell>
          <cell r="Z75">
            <v>341</v>
          </cell>
          <cell r="AA75">
            <v>1019</v>
          </cell>
          <cell r="AB75">
            <v>1229</v>
          </cell>
          <cell r="AC75" t="str">
            <v>RJ</v>
          </cell>
          <cell r="AD75" t="str">
            <v>Rio de Janeiro</v>
          </cell>
          <cell r="AE75" t="str">
            <v>PO REF A REEMBOLSO- SD-AAA-2025/00622 Baseado em Pedidos de compra 14809.</v>
          </cell>
          <cell r="AF75">
            <v>316.38</v>
          </cell>
        </row>
        <row r="76">
          <cell r="X76" t="str">
            <v>HERCLER BIANOR DA SILVA</v>
          </cell>
          <cell r="Y76" t="str">
            <v>Banco Bradesco S.A.</v>
          </cell>
          <cell r="Z76">
            <v>237</v>
          </cell>
          <cell r="AA76">
            <v>3176</v>
          </cell>
          <cell r="AB76">
            <v>680132</v>
          </cell>
          <cell r="AC76" t="str">
            <v>PA</v>
          </cell>
          <cell r="AD76" t="str">
            <v>Parauapebas</v>
          </cell>
          <cell r="AE76" t="str">
            <v>PO REF FUNDO FIXO 2 - HERCLER BIANOR Baseado em Pedidos de compra 14824.</v>
          </cell>
          <cell r="AF76">
            <v>400</v>
          </cell>
        </row>
        <row r="77">
          <cell r="X77" t="str">
            <v>VALDERIO DE ARAUJO SILVA</v>
          </cell>
          <cell r="Y77" t="str">
            <v>Banco Bradesco S.A.</v>
          </cell>
          <cell r="Z77">
            <v>237</v>
          </cell>
          <cell r="AA77">
            <v>237</v>
          </cell>
          <cell r="AB77">
            <v>208596</v>
          </cell>
          <cell r="AC77" t="str">
            <v>SE</v>
          </cell>
          <cell r="AD77" t="str">
            <v>Aracaju</v>
          </cell>
          <cell r="AE77" t="str">
            <v>PO REF REEMBOLSO ESTACIONAMENTO 20/12 A 19/01 - VALDERIO DE ARAUJO Baseado em Pedidos de compra 14825.</v>
          </cell>
          <cell r="AF77">
            <v>100</v>
          </cell>
        </row>
        <row r="78">
          <cell r="X78" t="str">
            <v>VICTOR MATHEUS CAMPOS</v>
          </cell>
          <cell r="Y78" t="str">
            <v>Banco do Brasil S.A.</v>
          </cell>
          <cell r="Z78">
            <v>1</v>
          </cell>
          <cell r="AA78">
            <v>1402</v>
          </cell>
          <cell r="AB78">
            <v>114683</v>
          </cell>
          <cell r="AC78" t="str">
            <v>SE</v>
          </cell>
          <cell r="AD78" t="str">
            <v>Aracaju</v>
          </cell>
          <cell r="AE78" t="str">
            <v>PO REF A REEMBOLSO ESTACIONAMENTO- VICTOR MATHEUS Baseado em Pedidos de compra 14829.</v>
          </cell>
          <cell r="AF78">
            <v>100</v>
          </cell>
        </row>
        <row r="79">
          <cell r="W79" t="str">
            <v>31.795.132/0001-80</v>
          </cell>
          <cell r="X79" t="str">
            <v>S F DA S ALMEIDA LTDA</v>
          </cell>
          <cell r="Y79" t="str">
            <v>Banco Bradesco S.A.</v>
          </cell>
          <cell r="Z79">
            <v>237</v>
          </cell>
          <cell r="AA79">
            <v>2218</v>
          </cell>
          <cell r="AB79">
            <v>84535</v>
          </cell>
          <cell r="AC79" t="str">
            <v>MA</v>
          </cell>
          <cell r="AD79" t="str">
            <v>Imperatriz</v>
          </cell>
          <cell r="AE79" t="str">
            <v>PO REF A SERVICO TRANSPORTE- NFSE 2 Baseado em Pedidos de compra 14830.</v>
          </cell>
          <cell r="AF79">
            <v>20596</v>
          </cell>
        </row>
        <row r="80">
          <cell r="X80" t="str">
            <v>INGRID TORSANI FINI</v>
          </cell>
          <cell r="Y80" t="str">
            <v>Itaú Unibanco  S.A.</v>
          </cell>
          <cell r="Z80">
            <v>341</v>
          </cell>
          <cell r="AA80">
            <v>1600</v>
          </cell>
          <cell r="AB80">
            <v>20996</v>
          </cell>
          <cell r="AC80" t="str">
            <v>SP</v>
          </cell>
          <cell r="AD80" t="str">
            <v>Guarulhos</v>
          </cell>
          <cell r="AE80" t="str">
            <v>PO REF A SOLICITACAO VIAGEM- EXTRATO 2901- VIGENCIA 09 A 13/02/26 Baseado em Pedidos de compra 14837.</v>
          </cell>
          <cell r="AF80">
            <v>1552.5</v>
          </cell>
        </row>
        <row r="81">
          <cell r="X81" t="str">
            <v>ALBERGIO ALVES RIBEIRO FILHO</v>
          </cell>
          <cell r="Y81" t="str">
            <v>Banco Santander (Brasil) S. A.</v>
          </cell>
          <cell r="Z81">
            <v>33</v>
          </cell>
          <cell r="AA81">
            <v>3425</v>
          </cell>
          <cell r="AB81">
            <v>1003994</v>
          </cell>
          <cell r="AC81" t="str">
            <v>SP</v>
          </cell>
          <cell r="AD81" t="str">
            <v>Ribeirão Preto</v>
          </cell>
          <cell r="AE81" t="str">
            <v>PO REF. SOLICITAÇÃO VIAGEM REEMBOLSO - PLANO 2845 - Vigência: 21/01/2026 - 22/01/2026 Baseado em Pedidos de compra 14839.</v>
          </cell>
          <cell r="AF81">
            <v>185.8</v>
          </cell>
        </row>
        <row r="82">
          <cell r="W82" t="str">
            <v>17.303.236/0001-08</v>
          </cell>
          <cell r="X82" t="str">
            <v>MANACAPURU LIMPEZA E CONSERVACAO LTDA</v>
          </cell>
          <cell r="Y82" t="str">
            <v>Banco do Brasil S.A.</v>
          </cell>
          <cell r="Z82">
            <v>1</v>
          </cell>
          <cell r="AA82">
            <v>5927</v>
          </cell>
          <cell r="AB82">
            <v>6516</v>
          </cell>
          <cell r="AC82" t="str">
            <v>SC</v>
          </cell>
          <cell r="AD82" t="str">
            <v>Navegantes</v>
          </cell>
          <cell r="AE82" t="str">
            <v>PO REF A SERVICO LIMPEZA- NFSE 198- PERIODO 21/12/25 A 20/01/26 Baseado em Pedidos de compra 14841.</v>
          </cell>
          <cell r="AF82">
            <v>3996.45</v>
          </cell>
        </row>
        <row r="83">
          <cell r="X83" t="str">
            <v>VALDERIO DE ARAUJO SILVA</v>
          </cell>
          <cell r="Y83" t="str">
            <v>Banco Bradesco S.A.</v>
          </cell>
          <cell r="Z83">
            <v>237</v>
          </cell>
          <cell r="AA83">
            <v>237</v>
          </cell>
          <cell r="AB83">
            <v>208596</v>
          </cell>
          <cell r="AC83" t="str">
            <v>SE</v>
          </cell>
          <cell r="AD83" t="str">
            <v>Aracaju</v>
          </cell>
          <cell r="AE83" t="str">
            <v>PO REF REEMBOLSO ESTACIONAMENTO 20/01 A 19/02  - VALDERIO DE ARAUJO Baseado em Pedidos de compra 14844.</v>
          </cell>
          <cell r="AF83">
            <v>100</v>
          </cell>
        </row>
        <row r="84">
          <cell r="W84" t="str">
            <v>00.394.429/0019-30</v>
          </cell>
          <cell r="X84" t="str">
            <v>COMANDO DA AERONAUTICA</v>
          </cell>
          <cell r="AC84" t="str">
            <v>RJ</v>
          </cell>
          <cell r="AD84" t="str">
            <v>Rio de Janeiro</v>
          </cell>
          <cell r="AE84" t="str">
            <v>PO REF GRU 01970743751 - CEMAL Baseado em Pedidos de compra 14851.</v>
          </cell>
          <cell r="AF84">
            <v>350</v>
          </cell>
        </row>
        <row r="85">
          <cell r="X85" t="str">
            <v>HEITOR HADDAD SACOMAN</v>
          </cell>
          <cell r="Y85" t="str">
            <v>Itaú Unibanco  S.A.</v>
          </cell>
          <cell r="Z85">
            <v>341</v>
          </cell>
          <cell r="AA85">
            <v>1657</v>
          </cell>
          <cell r="AB85">
            <v>32070</v>
          </cell>
          <cell r="AC85" t="str">
            <v>SP</v>
          </cell>
          <cell r="AD85" t="str">
            <v>Bauru</v>
          </cell>
          <cell r="AE85" t="str">
            <v>PO REF. SOLICITAÇÃO VIAGEM REEMBOLSO - PLANO 2823 - Vigência: 18/01/2026 - 23/01/2026 Baseado em Pedidos de compra 14852.</v>
          </cell>
          <cell r="AF85">
            <v>152.19999999999999</v>
          </cell>
        </row>
        <row r="86">
          <cell r="W86" t="str">
            <v>00.394.429/0019-30</v>
          </cell>
          <cell r="X86" t="str">
            <v>COMANDO DA AERONAUTICA</v>
          </cell>
          <cell r="AC86" t="str">
            <v>RJ</v>
          </cell>
          <cell r="AD86" t="str">
            <v>Rio de Janeiro</v>
          </cell>
          <cell r="AE86" t="str">
            <v>PO REF GRU 08748827703 - CEMAL Baseado em Pedidos de compra 14854.</v>
          </cell>
          <cell r="AF86">
            <v>350</v>
          </cell>
        </row>
        <row r="87">
          <cell r="W87" t="str">
            <v>35.047.488/0001-97</v>
          </cell>
          <cell r="X87" t="str">
            <v>POSITIVE SAFETY VIGILANCIA E MONITORAMENTO LTDA</v>
          </cell>
          <cell r="Y87" t="str">
            <v>Itaú Unibanco  S.A.</v>
          </cell>
          <cell r="Z87">
            <v>341</v>
          </cell>
          <cell r="AA87">
            <v>387</v>
          </cell>
          <cell r="AB87">
            <v>98923</v>
          </cell>
          <cell r="AC87" t="str">
            <v>RJ</v>
          </cell>
          <cell r="AD87" t="str">
            <v>Rio de Janeiro</v>
          </cell>
          <cell r="AE87" t="str">
            <v>PO REF. NFSE 7 -  POSITIVE SAFETY VIGILÂNCIA E MONITORAMENTO Baseado em Pedidos de compra 14855.</v>
          </cell>
          <cell r="AF87">
            <v>35186.1</v>
          </cell>
        </row>
        <row r="88">
          <cell r="X88" t="str">
            <v>JOSE MARIA DE CARVALHO</v>
          </cell>
          <cell r="Y88" t="str">
            <v>Itaú Unibanco  S.A.</v>
          </cell>
          <cell r="Z88">
            <v>341</v>
          </cell>
          <cell r="AA88">
            <v>472</v>
          </cell>
          <cell r="AB88">
            <v>3748</v>
          </cell>
          <cell r="AC88" t="str">
            <v>TO</v>
          </cell>
          <cell r="AD88" t="str">
            <v>Palmas</v>
          </cell>
          <cell r="AE88" t="str">
            <v>PO REF. SOLICITAÇÃO VIAGEM - PLANO 2855 - Vigência: 16/01/2026 - 25/01/2026 Baseado em Pedidos de compra 14857.</v>
          </cell>
          <cell r="AF88">
            <v>345</v>
          </cell>
        </row>
        <row r="89">
          <cell r="X89" t="str">
            <v>ROGERIO SANTOS DE ALMEIDA</v>
          </cell>
          <cell r="Y89" t="str">
            <v>Banco Bradesco S.A.</v>
          </cell>
          <cell r="Z89">
            <v>237</v>
          </cell>
          <cell r="AA89">
            <v>3176</v>
          </cell>
          <cell r="AB89">
            <v>680132</v>
          </cell>
          <cell r="AC89" t="str">
            <v>MG</v>
          </cell>
          <cell r="AD89" t="str">
            <v>Uberaba</v>
          </cell>
          <cell r="AE89" t="str">
            <v>PO REF FUNDO FIXO FF0020FF20260043 - ROGERIO SANTOS Baseado em Pedidos de compra 14862.</v>
          </cell>
          <cell r="AF89">
            <v>62.8</v>
          </cell>
        </row>
        <row r="90">
          <cell r="X90" t="str">
            <v>RAFAEL EMERIM ARAR</v>
          </cell>
          <cell r="Y90" t="str">
            <v>Itaú Unibanco  S.A.</v>
          </cell>
          <cell r="Z90">
            <v>341</v>
          </cell>
          <cell r="AA90">
            <v>941</v>
          </cell>
          <cell r="AB90">
            <v>7664</v>
          </cell>
          <cell r="AC90" t="str">
            <v>RJ</v>
          </cell>
          <cell r="AD90" t="str">
            <v>Macaé</v>
          </cell>
          <cell r="AE90" t="str">
            <v>PO REF. SOLICITAÇÃO VIAGEM REEMBOLSO - PLANO 2767 - Vigência: 11/01/2026 - 14/01/2026 Baseado em Pedidos de compra 14863.</v>
          </cell>
          <cell r="AF90">
            <v>673.06</v>
          </cell>
        </row>
        <row r="91">
          <cell r="X91" t="str">
            <v>MARTA DE MELO O AGOSTINHO</v>
          </cell>
          <cell r="Y91" t="str">
            <v>Banco Santander (Brasil) S. A.</v>
          </cell>
          <cell r="Z91">
            <v>33</v>
          </cell>
          <cell r="AA91">
            <v>3150</v>
          </cell>
          <cell r="AB91">
            <v>1000410</v>
          </cell>
          <cell r="AC91" t="str">
            <v>SE</v>
          </cell>
          <cell r="AD91" t="str">
            <v>Aracaju</v>
          </cell>
          <cell r="AE91" t="str">
            <v>PO REF COMPROVANTE DE ESTACIONAMENTO JAN/2026 - MARTA DE MELO Baseado em Pedidos de compra 14866.</v>
          </cell>
          <cell r="AF91">
            <v>100</v>
          </cell>
        </row>
        <row r="92">
          <cell r="W92" t="str">
            <v>07.239.237/0001-79</v>
          </cell>
          <cell r="X92" t="str">
            <v>C L BESERRA &amp; CIA LTDA</v>
          </cell>
          <cell r="Y92" t="str">
            <v>Banco do Brasil S.A.</v>
          </cell>
          <cell r="Z92">
            <v>1</v>
          </cell>
          <cell r="AA92">
            <v>4249</v>
          </cell>
          <cell r="AB92">
            <v>27781</v>
          </cell>
          <cell r="AC92" t="str">
            <v>PI</v>
          </cell>
          <cell r="AD92" t="str">
            <v>Teresina</v>
          </cell>
          <cell r="AE92" t="str">
            <v>Pedido de Compra Integrado NIMBI Baseado em Pedidos de compra 7221. - DANFE 4378 - C L BESERRA</v>
          </cell>
          <cell r="AF92">
            <v>162.5</v>
          </cell>
        </row>
        <row r="93">
          <cell r="X93" t="str">
            <v>ELTONIO DIAS DOS SANTOS JUNIOR</v>
          </cell>
          <cell r="Y93" t="str">
            <v>Itaú Unibanco  S.A.</v>
          </cell>
          <cell r="Z93">
            <v>341</v>
          </cell>
          <cell r="AA93">
            <v>1135</v>
          </cell>
          <cell r="AB93">
            <v>68359</v>
          </cell>
          <cell r="AC93" t="str">
            <v>PA</v>
          </cell>
          <cell r="AD93" t="str">
            <v>Marabá</v>
          </cell>
          <cell r="AE93" t="str">
            <v>PO REF. SOLICITAÇÃO VIAGEM DIARIAS - PLANO 2896 - Vigência: 08/02/2026 - 10/02/2026 Baseado em Pedidos de compra 14864.</v>
          </cell>
          <cell r="AF93">
            <v>862.5</v>
          </cell>
        </row>
        <row r="94">
          <cell r="X94" t="str">
            <v>CRISTIANO LOPES MELO</v>
          </cell>
          <cell r="Y94" t="str">
            <v>Banco do Brasil S.A.</v>
          </cell>
          <cell r="Z94">
            <v>1</v>
          </cell>
          <cell r="AA94">
            <v>2981</v>
          </cell>
          <cell r="AB94">
            <v>42560</v>
          </cell>
          <cell r="AC94" t="str">
            <v>SE</v>
          </cell>
          <cell r="AD94" t="str">
            <v>Aracaju</v>
          </cell>
          <cell r="AE94" t="str">
            <v>PO REF REEMBOLSO ESTACIONAMENTO JAN/2026 - CRISTIANO LOPES Baseado em Pedidos de compra 14867.</v>
          </cell>
          <cell r="AF94">
            <v>100</v>
          </cell>
        </row>
        <row r="95">
          <cell r="X95" t="str">
            <v>ROBERTO TOSHIO UTSUNOMIYA</v>
          </cell>
          <cell r="Y95" t="str">
            <v>Itaú Unibanco  S.A.</v>
          </cell>
          <cell r="Z95">
            <v>341</v>
          </cell>
          <cell r="AA95">
            <v>9231</v>
          </cell>
          <cell r="AB95">
            <v>4509</v>
          </cell>
          <cell r="AC95" t="str">
            <v>SP</v>
          </cell>
          <cell r="AD95" t="str">
            <v>Guarulhos</v>
          </cell>
          <cell r="AE95" t="str">
            <v>PO REF. SOLICITAÇÃO VIAGEM DIARIAS - PLANO 2887 - Vigência: 09/02/2026 - 13/02/2026 Baseado em Pedidos de compra 14868.</v>
          </cell>
          <cell r="AF95">
            <v>1552.5</v>
          </cell>
        </row>
        <row r="96">
          <cell r="W96" t="str">
            <v>02.590.254/0001-32</v>
          </cell>
          <cell r="X96" t="str">
            <v>EXCEL ELEVADORES LTDA</v>
          </cell>
          <cell r="Y96" t="str">
            <v>Banco do Brasil S.A.</v>
          </cell>
          <cell r="Z96">
            <v>1</v>
          </cell>
          <cell r="AA96">
            <v>1251</v>
          </cell>
          <cell r="AB96">
            <v>118108</v>
          </cell>
          <cell r="AC96" t="str">
            <v>RJ</v>
          </cell>
          <cell r="AD96" t="str">
            <v>Rio de Janeiro</v>
          </cell>
          <cell r="AE96" t="str">
            <v>PO REF A SERVICO MANUTENCAO DE ELEVADORES- NFSE 21 Baseado em Pedidos de compra 14906.</v>
          </cell>
          <cell r="AF96">
            <v>3265.25</v>
          </cell>
        </row>
        <row r="97">
          <cell r="X97" t="str">
            <v>NATALIA FERREIRA CHELES</v>
          </cell>
          <cell r="Y97" t="str">
            <v>Banco Santander (Brasil) S. A.</v>
          </cell>
          <cell r="Z97">
            <v>33</v>
          </cell>
          <cell r="AA97">
            <v>628</v>
          </cell>
          <cell r="AB97">
            <v>1040085</v>
          </cell>
          <cell r="AC97" t="str">
            <v>SP</v>
          </cell>
          <cell r="AD97" t="str">
            <v>Guarulhos</v>
          </cell>
          <cell r="AE97" t="str">
            <v>PO REF PGTO DIARIA PLANO DE DESPESA 2921 - NATALIA FERREIRA CHELES Baseado em Pedidos de compra 14926.</v>
          </cell>
          <cell r="AF97">
            <v>1552.5</v>
          </cell>
        </row>
        <row r="98">
          <cell r="X98" t="str">
            <v>ALEXANDRE DE SIMONE</v>
          </cell>
          <cell r="Y98" t="str">
            <v>Itaú Unibanco  S.A.</v>
          </cell>
          <cell r="Z98">
            <v>341</v>
          </cell>
          <cell r="AA98">
            <v>3809</v>
          </cell>
          <cell r="AB98">
            <v>4890</v>
          </cell>
          <cell r="AC98" t="str">
            <v>SP</v>
          </cell>
          <cell r="AD98" t="str">
            <v>Guarulhos</v>
          </cell>
          <cell r="AE98" t="str">
            <v>PO REF PGTO DIARIA PLANO DE DESPESA 2924 - ALEXANDRE DE SIMONE Baseado em Pedidos de compra 14928.</v>
          </cell>
          <cell r="AF98">
            <v>1971</v>
          </cell>
        </row>
        <row r="99">
          <cell r="X99" t="str">
            <v>ALEXANDRE ALVES CARNAUBA</v>
          </cell>
          <cell r="Y99" t="str">
            <v>Banco Bradesco S.A.</v>
          </cell>
          <cell r="Z99">
            <v>237</v>
          </cell>
          <cell r="AA99">
            <v>1231</v>
          </cell>
          <cell r="AB99">
            <v>466057</v>
          </cell>
          <cell r="AC99" t="str">
            <v>SP</v>
          </cell>
          <cell r="AD99" t="str">
            <v>Guarulhos</v>
          </cell>
          <cell r="AE99" t="str">
            <v>PO REF. SOLICITAÇÃO VIAGEM DIARIAS - PLANO 2935 - Vigência: 02/02/2026 - 17/02/2026 Baseado em Pedidos de compra 14957.</v>
          </cell>
          <cell r="AF99">
            <v>5347.5</v>
          </cell>
        </row>
        <row r="100">
          <cell r="X100" t="str">
            <v>MARIO CAMAROTTO JUNIOR</v>
          </cell>
          <cell r="Y100" t="str">
            <v>Banco Santander (Brasil) S. A.</v>
          </cell>
          <cell r="Z100">
            <v>33</v>
          </cell>
          <cell r="AA100">
            <v>561</v>
          </cell>
          <cell r="AB100">
            <v>1026540</v>
          </cell>
          <cell r="AC100" t="str">
            <v>SP</v>
          </cell>
          <cell r="AD100" t="str">
            <v>Guarulhos</v>
          </cell>
          <cell r="AE100" t="str">
            <v>PO REF PGTO DIARIA PLANO DE DESPESA 2925 - MARIO CAMAROTTO Baseado em Pedidos de compra 14962.</v>
          </cell>
          <cell r="AF100">
            <v>1971</v>
          </cell>
        </row>
        <row r="101">
          <cell r="X101" t="str">
            <v>ANICETO JOZIEL RABELO GOMES ANDRADE</v>
          </cell>
          <cell r="Y101" t="str">
            <v>Banco Santander (Brasil) S. A.</v>
          </cell>
          <cell r="Z101">
            <v>33</v>
          </cell>
          <cell r="AA101">
            <v>3611</v>
          </cell>
          <cell r="AB101">
            <v>1071948</v>
          </cell>
          <cell r="AC101" t="str">
            <v>MA</v>
          </cell>
          <cell r="AD101" t="str">
            <v>Imperatriz</v>
          </cell>
          <cell r="AE101" t="str">
            <v>PO REF PGTO DIARIA PLANO DE DESPESA 2928 - ANICETO JOZIEL Baseado em Pedidos de compra 14966.</v>
          </cell>
          <cell r="AF101">
            <v>1399.5</v>
          </cell>
        </row>
        <row r="102">
          <cell r="X102" t="str">
            <v>JOHNATHAN PIANCO SILVA</v>
          </cell>
          <cell r="Y102" t="str">
            <v>Banco Bradesco S.A.</v>
          </cell>
          <cell r="Z102">
            <v>237</v>
          </cell>
          <cell r="AA102">
            <v>3176</v>
          </cell>
          <cell r="AB102">
            <v>680132</v>
          </cell>
          <cell r="AC102" t="str">
            <v>PA</v>
          </cell>
          <cell r="AD102" t="str">
            <v>Marabá</v>
          </cell>
          <cell r="AE102" t="str">
            <v>PO REF A FUNDO FIXO-001DNMA2026- JOHNATHAN PIANCO Baseado em Pedidos de compra 14978.</v>
          </cell>
          <cell r="AF102">
            <v>1449.4</v>
          </cell>
        </row>
        <row r="103">
          <cell r="W103" t="str">
            <v>58.483.262/0001-34</v>
          </cell>
          <cell r="X103" t="str">
            <v>VEGAS SUPRIMENTOS INDUSTRIAIS LTDA</v>
          </cell>
          <cell r="Y103" t="str">
            <v>Itaú Unibanco  S.A.</v>
          </cell>
          <cell r="Z103">
            <v>341</v>
          </cell>
          <cell r="AA103">
            <v>8706</v>
          </cell>
          <cell r="AB103">
            <v>99117</v>
          </cell>
          <cell r="AC103" t="str">
            <v>SP</v>
          </cell>
          <cell r="AD103" t="str">
            <v>São Paulo</v>
          </cell>
          <cell r="AE103" t="str">
            <v>Pedido de Compra Integrado NIMBI Baseado em Pedidos de compra 13087. REF. DANFE 284 - VEGAS SUPRIMENTOS</v>
          </cell>
          <cell r="AF103">
            <v>2200</v>
          </cell>
        </row>
        <row r="104">
          <cell r="X104" t="str">
            <v>ROSANA MELO DE SOUZA</v>
          </cell>
          <cell r="Y104" t="str">
            <v>Banco Bradesco S.A.</v>
          </cell>
          <cell r="Z104">
            <v>237</v>
          </cell>
          <cell r="AA104">
            <v>3176</v>
          </cell>
          <cell r="AB104">
            <v>680132</v>
          </cell>
          <cell r="AC104" t="str">
            <v>MT</v>
          </cell>
          <cell r="AD104" t="str">
            <v>Alta Floresta</v>
          </cell>
          <cell r="AE104" t="str">
            <v>PO REF. FUNDO FIXO - FFCX 01/DNAT/2026 -  ROSANA MELO DE SOUZA Baseado em Pedidos de compra 15009.</v>
          </cell>
          <cell r="AF104">
            <v>1299.1500000000001</v>
          </cell>
        </row>
        <row r="105">
          <cell r="X105" t="str">
            <v>ROSÂNGELA GOULART QUARESMA</v>
          </cell>
          <cell r="Y105" t="str">
            <v>Banco Bradesco S.A.</v>
          </cell>
          <cell r="Z105">
            <v>237</v>
          </cell>
          <cell r="AA105">
            <v>3176</v>
          </cell>
          <cell r="AB105">
            <v>680132</v>
          </cell>
          <cell r="AC105" t="str">
            <v>RJ</v>
          </cell>
          <cell r="AD105" t="str">
            <v>Rio de Janeiro</v>
          </cell>
          <cell r="AE105" t="str">
            <v>PO REF FUNDO FIXO 01/PRGA/2026 - ROSANGELA GOULART Baseado em Pedidos de compra 15052.</v>
          </cell>
          <cell r="AF105">
            <v>692.13</v>
          </cell>
        </row>
        <row r="106">
          <cell r="X106" t="str">
            <v>EVERALDO QUEIROGA MACEDO</v>
          </cell>
          <cell r="Y106" t="str">
            <v>Caixa Econômica Federal</v>
          </cell>
          <cell r="Z106">
            <v>104</v>
          </cell>
          <cell r="AA106">
            <v>729</v>
          </cell>
          <cell r="AB106">
            <v>5693</v>
          </cell>
          <cell r="AC106" t="str">
            <v>PB</v>
          </cell>
          <cell r="AD106" t="str">
            <v>Bayeux</v>
          </cell>
          <cell r="AE106" t="str">
            <v>PO REF. SOLICITAÇÃO VIAGEM REEMBOLSO - PLANO 2814 - Vigência: 15/01/2026 - 15/01/2026 Baseado em Pedidos de compra 14861.</v>
          </cell>
          <cell r="AF106">
            <v>86</v>
          </cell>
        </row>
        <row r="107">
          <cell r="X107" t="str">
            <v>PEDRO MASSAKI SATO</v>
          </cell>
          <cell r="Y107" t="str">
            <v>Itaú Unibanco  S.A.</v>
          </cell>
          <cell r="Z107">
            <v>341</v>
          </cell>
          <cell r="AA107">
            <v>166</v>
          </cell>
          <cell r="AB107">
            <v>41200</v>
          </cell>
          <cell r="AC107" t="str">
            <v>SP</v>
          </cell>
          <cell r="AE107" t="str">
            <v>PO REF A PAGAMENTO DIARIA- PEDRO MASSAKI Baseado em Pedidos de compra 8147.</v>
          </cell>
          <cell r="AF107">
            <v>155.5</v>
          </cell>
        </row>
        <row r="108">
          <cell r="W108" t="str">
            <v>82.508.433/0001-17</v>
          </cell>
          <cell r="X108" t="str">
            <v>COMPANHIA CATARINENSE DE AGUAS E SANEAMENTO CASAN</v>
          </cell>
          <cell r="AC108" t="str">
            <v>SC</v>
          </cell>
          <cell r="AD108" t="str">
            <v>Florianópolis</v>
          </cell>
          <cell r="AE108" t="str">
            <v>PO REF. A FATURA  119687382512 Baseado em Pedidos de compra 13562.</v>
          </cell>
          <cell r="AF108">
            <v>87.6</v>
          </cell>
        </row>
        <row r="109">
          <cell r="W109" t="str">
            <v>03.467.321/0001-99</v>
          </cell>
          <cell r="X109" t="str">
            <v>ENERGISA MATO GROSSO - DISTRIBUIDORA DE ENERGIA S.A.</v>
          </cell>
          <cell r="Y109" t="str">
            <v>Banco do Brasil S.A.</v>
          </cell>
          <cell r="Z109">
            <v>1</v>
          </cell>
          <cell r="AA109">
            <v>3064</v>
          </cell>
          <cell r="AB109">
            <v>278001</v>
          </cell>
          <cell r="AC109" t="str">
            <v>MT</v>
          </cell>
          <cell r="AD109" t="str">
            <v>Cuiabá</v>
          </cell>
          <cell r="AE109" t="str">
            <v>PO REF. NFCEE 024878566 Baseado em Pedidos de compra 14431.</v>
          </cell>
          <cell r="AF109">
            <v>9002.27</v>
          </cell>
        </row>
        <row r="110">
          <cell r="X110" t="str">
            <v>CELESTE ANGÉLICA PEREIRA MORAES</v>
          </cell>
          <cell r="Y110" t="str">
            <v>Banco Santander (Brasil) S. A.</v>
          </cell>
          <cell r="Z110">
            <v>33</v>
          </cell>
          <cell r="AA110">
            <v>822</v>
          </cell>
          <cell r="AB110">
            <v>1051291</v>
          </cell>
          <cell r="AC110" t="str">
            <v>RJ</v>
          </cell>
          <cell r="AD110" t="str">
            <v>Campos dos Goytacazes</v>
          </cell>
          <cell r="AE110" t="str">
            <v>PO REF. PLANO DE DESPESA  2856 Baseado em Pedidos de compra 14446.</v>
          </cell>
          <cell r="AF110">
            <v>517.5</v>
          </cell>
        </row>
        <row r="111">
          <cell r="W111" t="str">
            <v>96.163.977/0001-07</v>
          </cell>
          <cell r="X111" t="str">
            <v>TCM TARSIS COMERCIAL DE MERCADORIAS E SERVICOS LTDA</v>
          </cell>
          <cell r="Y111" t="str">
            <v>Banco do Brasil S.A.</v>
          </cell>
          <cell r="Z111">
            <v>1</v>
          </cell>
          <cell r="AA111">
            <v>6589</v>
          </cell>
          <cell r="AB111">
            <v>100687</v>
          </cell>
          <cell r="AC111" t="str">
            <v>SP</v>
          </cell>
          <cell r="AD111" t="str">
            <v>São Paulo</v>
          </cell>
          <cell r="AE111" t="str">
            <v>Pedido de Compra Integrado NIMBI- NF 3038 Baseado em Pedidos de compra 12174.</v>
          </cell>
          <cell r="AF111">
            <v>591.5</v>
          </cell>
        </row>
        <row r="112">
          <cell r="W112" t="str">
            <v>05.081.243/0001-15</v>
          </cell>
          <cell r="X112" t="str">
            <v>A. BORGES NETO &amp; CIA. LTDA</v>
          </cell>
          <cell r="Y112" t="str">
            <v>BANCO COOPERATIVO SICREDI S.A.</v>
          </cell>
          <cell r="Z112">
            <v>748</v>
          </cell>
          <cell r="AA112">
            <v>806</v>
          </cell>
          <cell r="AB112">
            <v>570</v>
          </cell>
          <cell r="AC112" t="str">
            <v>MT</v>
          </cell>
          <cell r="AD112" t="str">
            <v>Barra do Garças</v>
          </cell>
          <cell r="AE112" t="str">
            <v>PO REF A TRANSPORTE DE PESSOAL DA DNBW- NFSE 112 Baseado em Pedidos de compra 14755.</v>
          </cell>
          <cell r="AF112">
            <v>20921.2</v>
          </cell>
        </row>
        <row r="113">
          <cell r="W113" t="str">
            <v>87.455.531/0001-57</v>
          </cell>
          <cell r="X113" t="str">
            <v>MUNICIPIO DE PELOTAS</v>
          </cell>
          <cell r="AC113" t="str">
            <v>RS</v>
          </cell>
          <cell r="AD113" t="str">
            <v>Pelotas</v>
          </cell>
          <cell r="AE113" t="str">
            <v>PO REF A TAXA LICENCA 2026- 15280378 Baseado em Pedidos de compra 14812.</v>
          </cell>
          <cell r="AF113">
            <v>162.15</v>
          </cell>
        </row>
        <row r="114">
          <cell r="X114" t="str">
            <v>WALCI JORGE DO CARMO BARRETO</v>
          </cell>
          <cell r="Y114" t="str">
            <v>Banco do Brasil S.A.</v>
          </cell>
          <cell r="Z114">
            <v>1</v>
          </cell>
          <cell r="AA114">
            <v>754</v>
          </cell>
          <cell r="AB114" t="str">
            <v>21289-X</v>
          </cell>
          <cell r="AC114" t="str">
            <v>PA</v>
          </cell>
          <cell r="AD114" t="str">
            <v>Itaituba</v>
          </cell>
          <cell r="AE114" t="str">
            <v>PO REF A SOLICITACAO VIAGEM- EXTRATO 2865- VIGENCIA 10 A 12/02/26 Baseado em Pedidos de compra 14813.</v>
          </cell>
          <cell r="AF114">
            <v>862.5</v>
          </cell>
        </row>
        <row r="115">
          <cell r="W115" t="str">
            <v>54.397.203/0001-92</v>
          </cell>
          <cell r="X115" t="str">
            <v>APICE SISTEMAS DE ENERGIA LTDA</v>
          </cell>
          <cell r="Y115" t="str">
            <v>Itaú Unibanco  S.A.</v>
          </cell>
          <cell r="Z115">
            <v>341</v>
          </cell>
          <cell r="AA115">
            <v>670</v>
          </cell>
          <cell r="AB115">
            <v>59750</v>
          </cell>
          <cell r="AC115" t="str">
            <v>SP</v>
          </cell>
          <cell r="AD115" t="str">
            <v>Campinas</v>
          </cell>
          <cell r="AE115" t="str">
            <v>Pedido de Compra Integrado NIMBI Baseado em Pedidos de compra 10198.</v>
          </cell>
          <cell r="AF115">
            <v>6000.03</v>
          </cell>
        </row>
        <row r="116">
          <cell r="X116" t="str">
            <v>HEITOR HADDAD SACOMAN</v>
          </cell>
          <cell r="Y116" t="str">
            <v>Itaú Unibanco  S.A.</v>
          </cell>
          <cell r="Z116">
            <v>341</v>
          </cell>
          <cell r="AA116">
            <v>1657</v>
          </cell>
          <cell r="AB116">
            <v>32070</v>
          </cell>
          <cell r="AC116" t="str">
            <v>SP</v>
          </cell>
          <cell r="AD116" t="str">
            <v>Bauru</v>
          </cell>
          <cell r="AE116" t="str">
            <v>PO REF A SOLICITACAO VIAGEM- EXTRATO 2910- VIGENCIA 10 A 13/02/26 Baseado em Pedidos de compra 14853.</v>
          </cell>
          <cell r="AF116">
            <v>1088.5</v>
          </cell>
        </row>
        <row r="117">
          <cell r="W117" t="str">
            <v>23.050.403/0001-40</v>
          </cell>
          <cell r="X117" t="str">
            <v>AF COMERCIO E SERVICOS LTDA</v>
          </cell>
          <cell r="Y117" t="str">
            <v>Cora SCD S.A.</v>
          </cell>
          <cell r="Z117">
            <v>403</v>
          </cell>
          <cell r="AA117">
            <v>1</v>
          </cell>
          <cell r="AB117">
            <v>3172849</v>
          </cell>
          <cell r="AC117" t="str">
            <v>PB</v>
          </cell>
          <cell r="AD117" t="str">
            <v>João Pessoa</v>
          </cell>
          <cell r="AE117" t="str">
            <v>Pedido de Compra Integrado NIMBI Baseado em Pedidos de compra 7054.- NFSE 1000621</v>
          </cell>
          <cell r="AF117">
            <v>3030</v>
          </cell>
        </row>
        <row r="118">
          <cell r="W118" t="str">
            <v>02.819.827/0001-57</v>
          </cell>
          <cell r="X118" t="str">
            <v>O. A. M. COMERCIAL E SERVICOS LTDA.</v>
          </cell>
          <cell r="Y118" t="str">
            <v>Banco Bradesco S.A.</v>
          </cell>
          <cell r="Z118">
            <v>237</v>
          </cell>
          <cell r="AA118">
            <v>583</v>
          </cell>
          <cell r="AB118">
            <v>52934</v>
          </cell>
          <cell r="AC118" t="str">
            <v>RJ</v>
          </cell>
          <cell r="AD118" t="str">
            <v>Duque de Caxias</v>
          </cell>
          <cell r="AE118" t="str">
            <v>PO REF NFSE 3760 - O. A. M. COMERCIAL Baseado em Pedidos de compra 14871.</v>
          </cell>
          <cell r="AF118">
            <v>13484.71</v>
          </cell>
        </row>
        <row r="119">
          <cell r="W119" t="str">
            <v>21.306.287/0001-52</v>
          </cell>
          <cell r="X119" t="str">
            <v>TECNO2000 INDUSTRIA E COMERCIO LTDA</v>
          </cell>
          <cell r="Y119" t="str">
            <v>Banco do Brasil S.A.</v>
          </cell>
          <cell r="Z119">
            <v>1</v>
          </cell>
          <cell r="AA119">
            <v>5117</v>
          </cell>
          <cell r="AB119">
            <v>5184</v>
          </cell>
          <cell r="AC119" t="str">
            <v>MG</v>
          </cell>
          <cell r="AD119" t="str">
            <v>Formiga</v>
          </cell>
          <cell r="AE119" t="str">
            <v>PO REF DANFE 52130 - TECNO2000 Baseado em Pedidos de compra 14872.</v>
          </cell>
          <cell r="AF119">
            <v>4842.62</v>
          </cell>
        </row>
        <row r="120">
          <cell r="W120" t="str">
            <v>21.306.287/0001-52</v>
          </cell>
          <cell r="X120" t="str">
            <v>TECNO2000 INDUSTRIA E COMERCIO LTDA</v>
          </cell>
          <cell r="Y120" t="str">
            <v>Banco do Brasil S.A.</v>
          </cell>
          <cell r="Z120">
            <v>1</v>
          </cell>
          <cell r="AA120">
            <v>5117</v>
          </cell>
          <cell r="AB120">
            <v>5184</v>
          </cell>
          <cell r="AC120" t="str">
            <v>MG</v>
          </cell>
          <cell r="AD120" t="str">
            <v>Formiga</v>
          </cell>
          <cell r="AE120" t="str">
            <v>PO REF DANFE 52132 - TECNO2000 Baseado em Pedidos de compra 14874.</v>
          </cell>
          <cell r="AF120">
            <v>10605.33</v>
          </cell>
        </row>
        <row r="121">
          <cell r="X121" t="str">
            <v>DEBORA ALMEIDA SANTOS</v>
          </cell>
          <cell r="Y121" t="str">
            <v>Banco do Brasil S.A.</v>
          </cell>
          <cell r="Z121">
            <v>1</v>
          </cell>
          <cell r="AA121">
            <v>4392</v>
          </cell>
          <cell r="AB121">
            <v>15323</v>
          </cell>
          <cell r="AC121" t="str">
            <v>SP</v>
          </cell>
          <cell r="AD121" t="str">
            <v>Ribeirão Preto</v>
          </cell>
          <cell r="AE121" t="str">
            <v>PO REF. SOLICITAÇÃO VIAGEM DIARIAS - PLANO 2906 - Vigência: 10/02/2026 - 11/02/2026 Baseado em Pedidos de compra 14877.</v>
          </cell>
          <cell r="AF121">
            <v>517.5</v>
          </cell>
        </row>
        <row r="122">
          <cell r="X122" t="str">
            <v>WANDER PRATES VIANA</v>
          </cell>
          <cell r="Y122" t="str">
            <v>Banco Santander (Brasil) S. A.</v>
          </cell>
          <cell r="Z122">
            <v>33</v>
          </cell>
          <cell r="AA122">
            <v>1614</v>
          </cell>
          <cell r="AB122">
            <v>1024881</v>
          </cell>
          <cell r="AC122" t="str">
            <v>SC</v>
          </cell>
          <cell r="AD122" t="str">
            <v>Navegantes</v>
          </cell>
          <cell r="AE122" t="str">
            <v>PO REF AUXILIO FUNERAL_Workflow 8570_012026 - WANDER PRATES Baseado em Pedidos de compra 14878.</v>
          </cell>
          <cell r="AF122">
            <v>9656.0499999999993</v>
          </cell>
        </row>
        <row r="123">
          <cell r="X123" t="str">
            <v>ADRIANO PORFIRIO</v>
          </cell>
          <cell r="Y123" t="str">
            <v>Itaú Unibanco  S.A.</v>
          </cell>
          <cell r="Z123">
            <v>341</v>
          </cell>
          <cell r="AA123">
            <v>9115</v>
          </cell>
          <cell r="AB123">
            <v>29646</v>
          </cell>
          <cell r="AC123" t="str">
            <v>SP</v>
          </cell>
          <cell r="AD123" t="str">
            <v>Bauru</v>
          </cell>
          <cell r="AE123" t="str">
            <v>PO REF. SOLICITAÇÃO VIAGEM DIARIAS - PLANO 2908 - Vigência: 10/02/2026 - 11/02/2026 Baseado em Pedidos de compra 14880.</v>
          </cell>
          <cell r="AF123">
            <v>517.5</v>
          </cell>
        </row>
        <row r="124">
          <cell r="X124" t="str">
            <v>ADRIANE CRISTINA MARQUES DA SILVA GOMES</v>
          </cell>
          <cell r="Y124" t="str">
            <v>Itaú Unibanco  S.A.</v>
          </cell>
          <cell r="Z124">
            <v>341</v>
          </cell>
          <cell r="AA124">
            <v>9115</v>
          </cell>
          <cell r="AB124">
            <v>42630</v>
          </cell>
          <cell r="AC124" t="str">
            <v>SP</v>
          </cell>
          <cell r="AD124" t="str">
            <v>Bauru</v>
          </cell>
          <cell r="AE124" t="str">
            <v>PO REF. SOLICITAÇÃO VIAGEM DIARIAS - PLANO 2885 - Vigência: 10/02/2026 - 11/02/2026 Baseado em Pedidos de compra 14881.</v>
          </cell>
          <cell r="AF124">
            <v>466.5</v>
          </cell>
        </row>
        <row r="125">
          <cell r="X125" t="str">
            <v>VICTOR CESAR MONTEIRO LIMA</v>
          </cell>
          <cell r="Y125" t="str">
            <v>Itaú Unibanco  S.A.</v>
          </cell>
          <cell r="Z125">
            <v>341</v>
          </cell>
          <cell r="AA125">
            <v>3820</v>
          </cell>
          <cell r="AB125">
            <v>15858</v>
          </cell>
          <cell r="AC125" t="str">
            <v>RJ</v>
          </cell>
          <cell r="AD125" t="str">
            <v>Rio de Janeiro</v>
          </cell>
          <cell r="AE125" t="str">
            <v>PO REF. SOLICITAÇÃO VIAGEM DIARIAS - PLANO 2900 - Vigência: 10/02/2026 - 11/02/2026 Baseado em Pedidos de compra 14882.</v>
          </cell>
          <cell r="AF125">
            <v>591</v>
          </cell>
        </row>
        <row r="126">
          <cell r="W126" t="str">
            <v>92.963.560/0001-60</v>
          </cell>
          <cell r="X126" t="str">
            <v>MUNICIPIO PORTO ALEGRE</v>
          </cell>
          <cell r="AE126" t="str">
            <v>PO REF A IPTU/TCL- 202600625981 Baseado em Pedidos de compra 14888.</v>
          </cell>
          <cell r="AF126">
            <v>1764.66</v>
          </cell>
        </row>
        <row r="127">
          <cell r="X127" t="str">
            <v>SAMIR RIZZATTI</v>
          </cell>
          <cell r="Y127" t="str">
            <v>Banco Bradesco S.A.</v>
          </cell>
          <cell r="Z127">
            <v>237</v>
          </cell>
          <cell r="AA127">
            <v>2304</v>
          </cell>
          <cell r="AB127">
            <v>18658</v>
          </cell>
          <cell r="AC127" t="str">
            <v>SP</v>
          </cell>
          <cell r="AD127" t="str">
            <v>Guarulhos</v>
          </cell>
          <cell r="AE127" t="str">
            <v>PO REF. SOLICITAÇÃO VIAGEM REEMBOLSO - PLANO 2695 - Vigência: 06/12/2025 - 12/12/2025 Baseado em Pedidos de compra 14902.</v>
          </cell>
          <cell r="AF127">
            <v>931.96</v>
          </cell>
        </row>
        <row r="128">
          <cell r="X128" t="str">
            <v>YAN BATISTA CARVALHO</v>
          </cell>
          <cell r="Y128" t="str">
            <v>Banco Santander (Brasil) S. A.</v>
          </cell>
          <cell r="Z128">
            <v>33</v>
          </cell>
          <cell r="AA128">
            <v>3381</v>
          </cell>
          <cell r="AB128">
            <v>1095580</v>
          </cell>
          <cell r="AC128" t="str">
            <v>RJ</v>
          </cell>
          <cell r="AD128" t="str">
            <v>Rio de Janeiro</v>
          </cell>
          <cell r="AE128" t="str">
            <v>PO REF. SOLICITAÇÃO VIAGEM DIARIAS - PLANO 2899 - Vigência: 10/02/2026 - 11/02/2026 Baseado em Pedidos de compra 14932.</v>
          </cell>
          <cell r="AF128">
            <v>466.5</v>
          </cell>
        </row>
        <row r="129">
          <cell r="W129" t="str">
            <v>17.133.103/0001-22</v>
          </cell>
          <cell r="X129" t="str">
            <v>SUPORTE RECRUTAMENTO SELECAO E SERVICOS LIMITADA</v>
          </cell>
          <cell r="Y129" t="str">
            <v>Itaú Unibanco  S.A.</v>
          </cell>
          <cell r="Z129">
            <v>341</v>
          </cell>
          <cell r="AA129">
            <v>8560</v>
          </cell>
          <cell r="AB129">
            <v>18992</v>
          </cell>
          <cell r="AC129" t="str">
            <v>SC</v>
          </cell>
          <cell r="AD129" t="str">
            <v>Florianópolis</v>
          </cell>
          <cell r="AE129" t="str">
            <v>Pedido de Compra Integrado NIMBI Baseado em Pedidos de compra 13497. PO REF. NFSE 22 - SUPORTE RECRUTAMENTO</v>
          </cell>
          <cell r="AF129">
            <v>19541.68</v>
          </cell>
        </row>
        <row r="130">
          <cell r="X130" t="str">
            <v>ANDREA GIZELI PINHEIRO GRANADO BARBIERI</v>
          </cell>
          <cell r="Y130" t="str">
            <v>Banco Bradesco S.A.</v>
          </cell>
          <cell r="Z130">
            <v>237</v>
          </cell>
          <cell r="AA130">
            <v>3176</v>
          </cell>
          <cell r="AB130">
            <v>680132</v>
          </cell>
          <cell r="AC130" t="str">
            <v>SP</v>
          </cell>
          <cell r="AD130" t="str">
            <v>Bauru</v>
          </cell>
          <cell r="AE130" t="str">
            <v>PO REF. FUNDO FIXO - 003-DNBU-2026 - ANDREA GEZELI Baseado em Pedidos de compra 15026.</v>
          </cell>
          <cell r="AF130">
            <v>960</v>
          </cell>
        </row>
        <row r="131">
          <cell r="X131" t="str">
            <v>ROSÂNGELA GOULART QUARESMA</v>
          </cell>
          <cell r="Y131" t="str">
            <v>Banco Bradesco S.A.</v>
          </cell>
          <cell r="Z131">
            <v>237</v>
          </cell>
          <cell r="AA131">
            <v>3176</v>
          </cell>
          <cell r="AB131">
            <v>680132</v>
          </cell>
          <cell r="AC131" t="str">
            <v>RJ</v>
          </cell>
          <cell r="AD131" t="str">
            <v>Rio de Janeiro</v>
          </cell>
          <cell r="AE131" t="str">
            <v>PO REF. FUNDO FIXO - 003/PRGA/2026 - ROSÂNGELA GOULART QUARESMA Baseado em Pedidos de compra 15038.</v>
          </cell>
          <cell r="AF131">
            <v>495.3</v>
          </cell>
        </row>
        <row r="132">
          <cell r="X132" t="str">
            <v>SECRETARIA DA FAZENDA</v>
          </cell>
          <cell r="AC132" t="str">
            <v>PE</v>
          </cell>
          <cell r="AD132" t="str">
            <v>Recife</v>
          </cell>
          <cell r="AE132" t="str">
            <v>PO REF. TAXA DE IPVA E LICENCIAMENTO 2026 - 119205424 - HILUX PLACA -KIQ 6D31 - SECRETARIA DA FAZENDA Baseado em Pedidos de compra 15041.</v>
          </cell>
          <cell r="AF132">
            <v>2060.7800000000002</v>
          </cell>
        </row>
        <row r="133">
          <cell r="W133" t="str">
            <v>00.469.296/0001-94</v>
          </cell>
          <cell r="X133" t="str">
            <v>SINDICATO NACIONAL DOS TRABALHADORES NA PROTECAO AO VOO</v>
          </cell>
          <cell r="Y133" t="str">
            <v>Banco Santander (Brasil) S. A.</v>
          </cell>
          <cell r="Z133">
            <v>33</v>
          </cell>
          <cell r="AA133">
            <v>3003</v>
          </cell>
          <cell r="AB133">
            <v>11001195</v>
          </cell>
          <cell r="AC133" t="str">
            <v>RJ</v>
          </cell>
          <cell r="AD133" t="str">
            <v>Rio de Janeiro</v>
          </cell>
          <cell r="AE133" t="str">
            <v>PO REF. REEMBOLSO DO AUXÍLIO ODONTOLÓGICO DOS  EMPREGADOS REF. FOLHA 01/2026 Baseado em Pedidos de compra 15049.</v>
          </cell>
          <cell r="AF133">
            <v>135635.85</v>
          </cell>
        </row>
        <row r="134">
          <cell r="W134" t="str">
            <v>26.560.932/0001-82</v>
          </cell>
          <cell r="X134" t="str">
            <v>SUPER NOVA SERVICOS GERAIS LTDA</v>
          </cell>
          <cell r="Y134" t="str">
            <v>Banco do Brasil S.A.</v>
          </cell>
          <cell r="Z134">
            <v>1</v>
          </cell>
          <cell r="AA134">
            <v>3874</v>
          </cell>
          <cell r="AB134">
            <v>25122</v>
          </cell>
          <cell r="AC134" t="str">
            <v>RJ</v>
          </cell>
          <cell r="AD134" t="str">
            <v>Niterói</v>
          </cell>
          <cell r="AE134" t="str">
            <v>PO REF. NFSE 40 - SUPER NOVA Baseado em Pedidos de compra 15002.</v>
          </cell>
          <cell r="AF134">
            <v>5283.01</v>
          </cell>
        </row>
        <row r="135">
          <cell r="X135" t="str">
            <v>LANEIR DA SILVA PEREIRA WAKI</v>
          </cell>
          <cell r="Y135" t="str">
            <v>Banco Santander (Brasil) S. A.</v>
          </cell>
          <cell r="Z135">
            <v>33</v>
          </cell>
          <cell r="AA135">
            <v>157</v>
          </cell>
          <cell r="AB135">
            <v>1049496</v>
          </cell>
          <cell r="AC135" t="str">
            <v>SP</v>
          </cell>
          <cell r="AD135" t="str">
            <v>Guarulhos</v>
          </cell>
          <cell r="AE135" t="str">
            <v>PO REF. SOLICITAÇÃO VIAGEM DIARIAS - PLANO 2936 - Vigência: 09/02/2026 - 13/02/2026 Baseado em Pedidos de compra 15053.</v>
          </cell>
          <cell r="AF135">
            <v>1552.5</v>
          </cell>
        </row>
        <row r="136">
          <cell r="X136" t="str">
            <v>GILSON NUNES FONSECA</v>
          </cell>
          <cell r="Y136" t="str">
            <v>Itaú Unibanco  S.A.</v>
          </cell>
          <cell r="Z136">
            <v>341</v>
          </cell>
          <cell r="AA136">
            <v>1491</v>
          </cell>
          <cell r="AB136">
            <v>47715</v>
          </cell>
          <cell r="AC136" t="str">
            <v>SP</v>
          </cell>
          <cell r="AD136" t="str">
            <v>Guarulhos</v>
          </cell>
          <cell r="AE136" t="str">
            <v>PO REF. SOLICITAÇÃO VIAGEM - PLANO 2938 - Vigência: 09/02/2026 - 13/02/2026 Baseado em Pedidos de compra 15054.</v>
          </cell>
          <cell r="AF136">
            <v>1552.5</v>
          </cell>
        </row>
        <row r="137">
          <cell r="W137" t="str">
            <v>50.190.142/0001-37</v>
          </cell>
          <cell r="X137" t="str">
            <v>B CARVALHO LTDA</v>
          </cell>
          <cell r="Y137" t="str">
            <v>BANCO COOPERATIVO SICREDI S.A.</v>
          </cell>
          <cell r="Z137">
            <v>748</v>
          </cell>
          <cell r="AA137">
            <v>818</v>
          </cell>
          <cell r="AB137">
            <v>29098</v>
          </cell>
          <cell r="AC137" t="str">
            <v>PA</v>
          </cell>
          <cell r="AD137" t="str">
            <v>Altamira</v>
          </cell>
          <cell r="AE137" t="str">
            <v>PO REF. NFSE 2 - B CARVALHO LTDA Baseado em Pedidos de compra 14968.</v>
          </cell>
          <cell r="AF137">
            <v>9604.1200000000008</v>
          </cell>
        </row>
        <row r="138">
          <cell r="X138" t="str">
            <v>ANDREA GIZELI PINHEIRO GRANADO BARBIERI</v>
          </cell>
          <cell r="Y138" t="str">
            <v>Banco Bradesco S.A.</v>
          </cell>
          <cell r="Z138">
            <v>237</v>
          </cell>
          <cell r="AA138">
            <v>3176</v>
          </cell>
          <cell r="AB138">
            <v>680132</v>
          </cell>
          <cell r="AC138" t="str">
            <v>SP</v>
          </cell>
          <cell r="AD138" t="str">
            <v>Bauru</v>
          </cell>
          <cell r="AE138" t="str">
            <v>PO REF. FUNDO FIXO - 004-DNBU-2026 - ANDREA GIZELI Baseado em Pedidos de compra 15035.</v>
          </cell>
          <cell r="AF138">
            <v>240</v>
          </cell>
        </row>
        <row r="139">
          <cell r="W139" t="str">
            <v>32.477.252/0001-00</v>
          </cell>
          <cell r="X139" t="str">
            <v>JOSE LIMA DE SOUZA 09792713808</v>
          </cell>
          <cell r="Y139" t="str">
            <v>Banco Nu Pagamentos</v>
          </cell>
          <cell r="Z139">
            <v>260</v>
          </cell>
          <cell r="AA139">
            <v>1</v>
          </cell>
          <cell r="AB139">
            <v>269636283</v>
          </cell>
          <cell r="AC139" t="str">
            <v>PE</v>
          </cell>
          <cell r="AD139" t="str">
            <v>Petrolina</v>
          </cell>
          <cell r="AE139" t="str">
            <v>Pedido de Compra Integrado NIMBI Baseado em Pedidos de compra 12954.</v>
          </cell>
          <cell r="AF139">
            <v>550</v>
          </cell>
        </row>
        <row r="140">
          <cell r="W140" t="str">
            <v>32.853.748/0001-23</v>
          </cell>
          <cell r="X140" t="str">
            <v>LIDDERA GESTAO EMPRESARIAL LTDA</v>
          </cell>
          <cell r="Y140" t="str">
            <v>Banco Santander (Brasil) S. A.</v>
          </cell>
          <cell r="Z140">
            <v>33</v>
          </cell>
          <cell r="AA140">
            <v>4432</v>
          </cell>
          <cell r="AB140">
            <v>13004962</v>
          </cell>
          <cell r="AC140" t="str">
            <v>RJ</v>
          </cell>
          <cell r="AD140" t="str">
            <v>Rio das Ostras</v>
          </cell>
          <cell r="AE140" t="str">
            <v>PO REF NFSE 478 - LIDDERA GESTAO Baseado em Pedidos de compra 11273.</v>
          </cell>
          <cell r="AF140">
            <v>5172.6499999999996</v>
          </cell>
        </row>
        <row r="141">
          <cell r="W141" t="str">
            <v>17.303.236/0001-08</v>
          </cell>
          <cell r="X141" t="str">
            <v>MANACAPURU LIMPEZA E CONSERVACAO LTDA</v>
          </cell>
          <cell r="Y141" t="str">
            <v>Banco do Brasil S.A.</v>
          </cell>
          <cell r="Z141">
            <v>1</v>
          </cell>
          <cell r="AA141">
            <v>5927</v>
          </cell>
          <cell r="AB141">
            <v>6516</v>
          </cell>
          <cell r="AC141" t="str">
            <v>AM</v>
          </cell>
          <cell r="AD141" t="str">
            <v>Manacapuru</v>
          </cell>
          <cell r="AE141" t="str">
            <v>Po ref. a NFSE 184 Baseado em Pedidos de compra 13580.</v>
          </cell>
          <cell r="AF141">
            <v>3996.45</v>
          </cell>
        </row>
        <row r="142">
          <cell r="W142" t="str">
            <v>41.203.793/0001-23</v>
          </cell>
          <cell r="X142" t="str">
            <v>CENTRAL SUPRIMENTOS INDUSTRIAL LTDA</v>
          </cell>
          <cell r="Y142" t="str">
            <v>Banco do Brasil S.A.</v>
          </cell>
          <cell r="Z142">
            <v>1</v>
          </cell>
          <cell r="AA142">
            <v>1511</v>
          </cell>
          <cell r="AB142">
            <v>18851</v>
          </cell>
          <cell r="AC142" t="str">
            <v>SP</v>
          </cell>
          <cell r="AD142" t="str">
            <v>São Paulo</v>
          </cell>
          <cell r="AE142" t="str">
            <v>Pedido de Compra Integrado NIMBI- NF 4476- CENTRAL SUPRIMENTOS Baseado em Pedidos de compra 10046.</v>
          </cell>
          <cell r="AF142">
            <v>20879.95</v>
          </cell>
        </row>
        <row r="143">
          <cell r="W143" t="str">
            <v>03.467.321/0001-99</v>
          </cell>
          <cell r="X143" t="str">
            <v>ENERGISA MATO GROSSO - DISTRIBUIDORA DE ENERGIA S.A.</v>
          </cell>
          <cell r="Y143" t="str">
            <v>Banco do Brasil S.A.</v>
          </cell>
          <cell r="Z143">
            <v>1</v>
          </cell>
          <cell r="AA143">
            <v>3064</v>
          </cell>
          <cell r="AB143">
            <v>278001</v>
          </cell>
          <cell r="AC143" t="str">
            <v>MT</v>
          </cell>
          <cell r="AD143" t="str">
            <v>Cuiabá</v>
          </cell>
          <cell r="AE143" t="str">
            <v>PO REF NFCEE 24878022 - ENERGISA Baseado em Pedidos de compra 14604.</v>
          </cell>
          <cell r="AF143">
            <v>2227.6</v>
          </cell>
        </row>
        <row r="144">
          <cell r="W144" t="str">
            <v>75.805.895/0001-30</v>
          </cell>
          <cell r="X144" t="str">
            <v>COMPANHIA CAMPOLARGUENSE DE ENERGIA COCEL</v>
          </cell>
          <cell r="AC144" t="str">
            <v>PR</v>
          </cell>
          <cell r="AD144" t="str">
            <v>Campo Largo</v>
          </cell>
          <cell r="AE144" t="str">
            <v>PO REF A SERVICO ENERGIA ELETRICA- NFCEE 3207246 Baseado em Pedidos de compra 14756.</v>
          </cell>
          <cell r="AF144">
            <v>346.58</v>
          </cell>
        </row>
        <row r="145">
          <cell r="W145" t="str">
            <v>32.853.748/0001-23</v>
          </cell>
          <cell r="X145" t="str">
            <v>LIDDERA GESTAO EMPRESARIAL LTDA</v>
          </cell>
          <cell r="Y145" t="str">
            <v>Banco Santander (Brasil) S. A.</v>
          </cell>
          <cell r="Z145">
            <v>33</v>
          </cell>
          <cell r="AA145">
            <v>4432</v>
          </cell>
          <cell r="AB145">
            <v>13004962</v>
          </cell>
          <cell r="AC145" t="str">
            <v>RN</v>
          </cell>
          <cell r="AD145" t="str">
            <v>Mossoró</v>
          </cell>
          <cell r="AE145" t="str">
            <v>PO REF A SERVICO LIMPEZA- NFSE 520 Baseado em Pedidos de compra 14757.</v>
          </cell>
          <cell r="AF145">
            <v>5226.66</v>
          </cell>
        </row>
        <row r="146">
          <cell r="W146" t="str">
            <v>32.853.748/0001-23</v>
          </cell>
          <cell r="X146" t="str">
            <v>LIDDERA GESTAO EMPRESARIAL LTDA</v>
          </cell>
          <cell r="Y146" t="str">
            <v>Banco Santander (Brasil) S. A.</v>
          </cell>
          <cell r="Z146">
            <v>33</v>
          </cell>
          <cell r="AA146">
            <v>4432</v>
          </cell>
          <cell r="AB146">
            <v>13004962</v>
          </cell>
          <cell r="AC146" t="str">
            <v>PE</v>
          </cell>
          <cell r="AD146" t="str">
            <v>Petrolina</v>
          </cell>
          <cell r="AE146" t="str">
            <v>PO REF A SERVICO LIMPEZA- NFSE 521 Baseado em Pedidos de compra 14758.</v>
          </cell>
          <cell r="AF146">
            <v>5800.88</v>
          </cell>
        </row>
        <row r="147">
          <cell r="W147" t="str">
            <v>01.476.494/0001-48</v>
          </cell>
          <cell r="X147" t="str">
            <v>STARTEC TELECOMUNICACOES LTDA</v>
          </cell>
          <cell r="Y147" t="str">
            <v>Banco do Brasil S.A.</v>
          </cell>
          <cell r="Z147">
            <v>1</v>
          </cell>
          <cell r="AA147">
            <v>697</v>
          </cell>
          <cell r="AB147">
            <v>22330</v>
          </cell>
          <cell r="AC147" t="str">
            <v>PE</v>
          </cell>
          <cell r="AD147" t="str">
            <v>Recife</v>
          </cell>
          <cell r="AE147" t="str">
            <v>PO REF A MANUTENCAO CENTRAL TELEFONICA- NFSE 169 Baseado em Pedidos de compra 14764.</v>
          </cell>
          <cell r="AF147">
            <v>740</v>
          </cell>
        </row>
        <row r="148">
          <cell r="W148" t="str">
            <v>33.050.196/0001-88</v>
          </cell>
          <cell r="X148" t="str">
            <v>COMPANHIA PAULISTA DE FORCA E LUZ</v>
          </cell>
          <cell r="AC148" t="str">
            <v>SP</v>
          </cell>
          <cell r="AD148" t="str">
            <v>Campinas</v>
          </cell>
          <cell r="AE148" t="str">
            <v>PO REF A FORNECIMENTO ENERGIA- NFCEE 16784978 Baseado em Pedidos de compra 14769.</v>
          </cell>
          <cell r="AF148">
            <v>4621.82</v>
          </cell>
        </row>
        <row r="149">
          <cell r="X149" t="str">
            <v>LUIS XAVIER DE OLIVEIRA SOUZA</v>
          </cell>
          <cell r="Y149" t="str">
            <v>Banco Santander (Brasil) S. A.</v>
          </cell>
          <cell r="Z149">
            <v>33</v>
          </cell>
          <cell r="AA149">
            <v>3591</v>
          </cell>
          <cell r="AB149">
            <v>1000013</v>
          </cell>
          <cell r="AC149" t="str">
            <v>MG</v>
          </cell>
          <cell r="AD149" t="str">
            <v>Uberlândia</v>
          </cell>
          <cell r="AE149" t="str">
            <v>PO REF A SOLICITACAO VIAGEM- EXTRATO 2903- VIGENCIA 11 A 12/02/26 Baseado em Pedidos de compra 14858.</v>
          </cell>
          <cell r="AF149">
            <v>657</v>
          </cell>
        </row>
        <row r="150">
          <cell r="X150" t="str">
            <v>MUNICIPIO DE BAYEUX</v>
          </cell>
          <cell r="AC150" t="str">
            <v>PB</v>
          </cell>
          <cell r="AD150" t="str">
            <v>Bayeux</v>
          </cell>
          <cell r="AE150" t="str">
            <v>PO REF. DAM 240000000002732509 - TAXA DE FISCALIZAÇÃO PARA LOCALIZAÇÃO E/OU  FUNCIONAMENTO Baseado em Pedidos de compra 14886.</v>
          </cell>
          <cell r="AF150">
            <v>417.2</v>
          </cell>
        </row>
        <row r="151">
          <cell r="W151" t="str">
            <v>00.394.429/0106-88</v>
          </cell>
          <cell r="X151" t="str">
            <v>COMANDO DA AERONAUTICA</v>
          </cell>
          <cell r="Y151" t="str">
            <v>Banco Bradesco S.A.</v>
          </cell>
          <cell r="Z151">
            <v>237</v>
          </cell>
          <cell r="AA151">
            <v>3060</v>
          </cell>
          <cell r="AB151">
            <v>486329</v>
          </cell>
          <cell r="AC151" t="str">
            <v>SP</v>
          </cell>
          <cell r="AD151" t="str">
            <v>São Paulo</v>
          </cell>
          <cell r="AE151" t="str">
            <v>PO REF A GRU INSPECASO SAUDE VAGNER GOMES VENANCIO- 00472524992 Baseado em Pedidos de compra 14894.</v>
          </cell>
          <cell r="AF151">
            <v>350</v>
          </cell>
        </row>
        <row r="152">
          <cell r="X152" t="str">
            <v>JOSE AGEU LAYME NETO</v>
          </cell>
          <cell r="Y152" t="str">
            <v>Banco Bradesco S.A.</v>
          </cell>
          <cell r="Z152">
            <v>237</v>
          </cell>
          <cell r="AA152">
            <v>3176</v>
          </cell>
          <cell r="AB152">
            <v>680132</v>
          </cell>
          <cell r="AC152" t="str">
            <v>PE</v>
          </cell>
          <cell r="AD152" t="str">
            <v>Petrolina</v>
          </cell>
          <cell r="AE152" t="str">
            <v>PO REF. FUNDO FIXO - 002-DNBPL-2026 - JOSÉ AGEU LAYME NETO Baseado em Pedidos de compra 14896.</v>
          </cell>
          <cell r="AF152">
            <v>30</v>
          </cell>
        </row>
        <row r="153">
          <cell r="W153" t="str">
            <v>37.381.902/0001-25</v>
          </cell>
          <cell r="X153" t="str">
            <v>REDE NACIONAL DE APRENDIZAGEM, PROMOCAO SOCIAL E INTEGRACAO</v>
          </cell>
          <cell r="Y153" t="str">
            <v>Banco do Brasil S.A.</v>
          </cell>
          <cell r="Z153">
            <v>1</v>
          </cell>
          <cell r="AA153">
            <v>5116</v>
          </cell>
          <cell r="AB153">
            <v>4222</v>
          </cell>
          <cell r="AC153" t="str">
            <v>DF</v>
          </cell>
          <cell r="AD153" t="str">
            <v>Brasília</v>
          </cell>
          <cell r="AE153" t="str">
            <v>PO REF. NFSE 128919 - RENAPSI Baseado em Pedidos de compra 14897.</v>
          </cell>
          <cell r="AF153">
            <v>1630.35</v>
          </cell>
        </row>
        <row r="154">
          <cell r="W154" t="str">
            <v>05.111.857/0001-00</v>
          </cell>
          <cell r="X154" t="str">
            <v>Deloitte Touche Outsourcing Serviços Contábeis e Administativos</v>
          </cell>
          <cell r="Y154" t="str">
            <v>Banco Bradesco S.A.</v>
          </cell>
          <cell r="Z154">
            <v>237</v>
          </cell>
          <cell r="AA154">
            <v>156</v>
          </cell>
          <cell r="AB154">
            <v>185082</v>
          </cell>
          <cell r="AC154" t="str">
            <v>SP</v>
          </cell>
          <cell r="AD154" t="str">
            <v>São Paulo</v>
          </cell>
          <cell r="AE154" t="str">
            <v>PO REF. NFSE 67875 - DELOITTE Baseado em Pedidos de compra 14899.</v>
          </cell>
          <cell r="AF154">
            <v>52610</v>
          </cell>
        </row>
        <row r="155">
          <cell r="W155" t="str">
            <v>00.394.429/0019-30</v>
          </cell>
          <cell r="X155" t="str">
            <v>COMANDO DA AERONAUTICA</v>
          </cell>
          <cell r="AC155" t="str">
            <v>RJ</v>
          </cell>
          <cell r="AD155" t="str">
            <v>Rio de Janeiro</v>
          </cell>
          <cell r="AE155" t="str">
            <v>PO REF. GRU 07786515763 - INSP SAUDE - IVSON SOUZA- CEMAL Baseado em Pedidos de compra 14904.</v>
          </cell>
          <cell r="AF155">
            <v>350</v>
          </cell>
        </row>
        <row r="156">
          <cell r="W156" t="str">
            <v>00.394.429/0019-30</v>
          </cell>
          <cell r="X156" t="str">
            <v>COMANDO DA AERONAUTICA</v>
          </cell>
          <cell r="AC156" t="str">
            <v>RJ</v>
          </cell>
          <cell r="AD156" t="str">
            <v>Rio de Janeiro</v>
          </cell>
          <cell r="AE156" t="str">
            <v>PO REF. GRU 11043329730 - INSP DE SAUDE - HUGO FERRAZ - CEMAL Baseado em Pedidos de compra 14905.</v>
          </cell>
          <cell r="AF156">
            <v>350</v>
          </cell>
        </row>
        <row r="157">
          <cell r="X157" t="str">
            <v>ANDRÉ RICARDO VALENTE CORREA</v>
          </cell>
          <cell r="Y157" t="str">
            <v>Itaú Unibanco  S.A.</v>
          </cell>
          <cell r="Z157">
            <v>341</v>
          </cell>
          <cell r="AA157">
            <v>5193</v>
          </cell>
          <cell r="AB157">
            <v>47975</v>
          </cell>
          <cell r="AC157" t="str">
            <v>MG</v>
          </cell>
          <cell r="AD157" t="str">
            <v>Uberlândia</v>
          </cell>
          <cell r="AE157" t="str">
            <v>PO REF. SOLICITAÇÃO VIAGEM DIARIAS - PLANO 2870 - Vigência: 11/02/2026 - 12/02/2026 Baseado em Pedidos de compra 14911.</v>
          </cell>
          <cell r="AF157">
            <v>657</v>
          </cell>
        </row>
        <row r="158">
          <cell r="X158" t="str">
            <v>YANG FERNANDES COSTA</v>
          </cell>
          <cell r="Y158" t="str">
            <v>Banco Santander (Brasil) S. A.</v>
          </cell>
          <cell r="Z158">
            <v>33</v>
          </cell>
          <cell r="AA158">
            <v>3137</v>
          </cell>
          <cell r="AB158">
            <v>1004086</v>
          </cell>
          <cell r="AC158" t="str">
            <v>GO</v>
          </cell>
          <cell r="AD158" t="str">
            <v>Goiânia</v>
          </cell>
          <cell r="AE158" t="str">
            <v>PO REF PGTO DIARIA PLANO DE DESPESA 2891 - YANG FERNANDES Baseado em Pedidos de compra 14938.</v>
          </cell>
          <cell r="AF158">
            <v>517.5</v>
          </cell>
        </row>
        <row r="159">
          <cell r="W159" t="str">
            <v>06.863.643/0001-45</v>
          </cell>
          <cell r="X159" t="str">
            <v>QUALITY FUMIGACAO E SERVICOS LTDA</v>
          </cell>
          <cell r="Y159" t="str">
            <v>BANESTES S.A. BANCO DO ESTADO DO ESPIRITO SANTO</v>
          </cell>
          <cell r="Z159">
            <v>21</v>
          </cell>
          <cell r="AA159">
            <v>90</v>
          </cell>
          <cell r="AB159">
            <v>2412527</v>
          </cell>
          <cell r="AC159" t="str">
            <v>ES</v>
          </cell>
          <cell r="AD159" t="str">
            <v>Serra</v>
          </cell>
          <cell r="AE159" t="str">
            <v>Pedido de Compra Integrado NIMBI Baseado em Pedidos de compra 12392. - NFSE 70 - QUALITY FUMIGAÇÃO</v>
          </cell>
          <cell r="AF159">
            <v>750</v>
          </cell>
        </row>
        <row r="160">
          <cell r="W160" t="str">
            <v>51.472.845/0001-10</v>
          </cell>
          <cell r="X160" t="str">
            <v>R&amp;A PADILHA EQUIPAMENTOS DE INFORMATICA LTDA</v>
          </cell>
          <cell r="Y160" t="str">
            <v>Itaú Unibanco  S.A.</v>
          </cell>
          <cell r="Z160">
            <v>341</v>
          </cell>
          <cell r="AA160">
            <v>8004</v>
          </cell>
          <cell r="AB160">
            <v>99685</v>
          </cell>
          <cell r="AC160" t="str">
            <v>SP</v>
          </cell>
          <cell r="AD160" t="str">
            <v>São Bernardo do Campo</v>
          </cell>
          <cell r="AE160" t="str">
            <v>Pedido de Compra Integrado NIMBI Baseado em Pedidos de compra 10462. REF. DANFE 1952 - R&amp;A PADILHA</v>
          </cell>
          <cell r="AF160">
            <v>10500</v>
          </cell>
        </row>
        <row r="161">
          <cell r="W161" t="str">
            <v>32.853.748/0001-23</v>
          </cell>
          <cell r="X161" t="str">
            <v>LIDDERA GESTAO EMPRESARIAL LTDA</v>
          </cell>
          <cell r="Y161" t="str">
            <v>Banco Santander (Brasil) S. A.</v>
          </cell>
          <cell r="Z161">
            <v>33</v>
          </cell>
          <cell r="AA161">
            <v>4432</v>
          </cell>
          <cell r="AB161">
            <v>13004962</v>
          </cell>
          <cell r="AC161" t="str">
            <v>RJ</v>
          </cell>
          <cell r="AD161" t="str">
            <v>Rio das Ostras</v>
          </cell>
          <cell r="AE161" t="str">
            <v>PO REF. NFSE 526 -  LIDDERA GESTAO EMPRESARIAL LTDA Baseado em Pedidos de compra 14890.</v>
          </cell>
          <cell r="AF161">
            <v>12045</v>
          </cell>
        </row>
        <row r="162">
          <cell r="W162" t="str">
            <v>24.610.153/0002-08</v>
          </cell>
          <cell r="X162" t="str">
            <v>OFFICE SEGURANCA EM RECUPERACAO JUDICIAL LTDA</v>
          </cell>
          <cell r="Y162" t="str">
            <v>Caixa Econômica Federal</v>
          </cell>
          <cell r="Z162">
            <v>104</v>
          </cell>
          <cell r="AA162">
            <v>1394</v>
          </cell>
          <cell r="AB162">
            <v>577556503</v>
          </cell>
          <cell r="AC162" t="str">
            <v>PB</v>
          </cell>
          <cell r="AD162" t="str">
            <v>João Pessoa</v>
          </cell>
          <cell r="AE162" t="str">
            <v>PO REF. NFSE 45 - OFFICE Baseado em Pedidos de compra 15067.</v>
          </cell>
          <cell r="AF162">
            <v>17933.099999999999</v>
          </cell>
        </row>
        <row r="163">
          <cell r="W163" t="str">
            <v>02.772.704/0001-08</v>
          </cell>
          <cell r="X163" t="str">
            <v>FUNDO DE FISCALIZACAO DAS TELECOMUNICACOES</v>
          </cell>
          <cell r="Y163" t="str">
            <v>Banco do Brasil S.A.</v>
          </cell>
          <cell r="Z163">
            <v>1</v>
          </cell>
          <cell r="AA163">
            <v>1607</v>
          </cell>
          <cell r="AB163">
            <v>333218</v>
          </cell>
          <cell r="AC163" t="str">
            <v>DF</v>
          </cell>
          <cell r="AD163" t="str">
            <v>Brasília</v>
          </cell>
          <cell r="AE163" t="str">
            <v>PO REF. BOLETO 910159993 - AGÊNCIA NACIONAL DE TELECOMUNICAÇÕES Baseado em Pedidos de compra 15075.</v>
          </cell>
          <cell r="AF163">
            <v>670.4</v>
          </cell>
        </row>
        <row r="164">
          <cell r="W164" t="str">
            <v>29.102.352/0001-30</v>
          </cell>
          <cell r="X164" t="str">
            <v>EMERSON DE LIMA PINHEIRO 45048190823</v>
          </cell>
          <cell r="Y164" t="str">
            <v>Banco Intermedium S.A.</v>
          </cell>
          <cell r="Z164">
            <v>77</v>
          </cell>
          <cell r="AA164">
            <v>1</v>
          </cell>
          <cell r="AB164">
            <v>29403824</v>
          </cell>
          <cell r="AC164" t="str">
            <v>SP</v>
          </cell>
          <cell r="AD164" t="str">
            <v>Ribeirão Preto</v>
          </cell>
          <cell r="AE164" t="str">
            <v>PO REF. NFSE 34 - EMERSON DE LIMA Baseado em Pedidos de compra 15085.</v>
          </cell>
          <cell r="AF164">
            <v>3950</v>
          </cell>
        </row>
        <row r="165">
          <cell r="W165" t="str">
            <v>26.560.932/0002-63</v>
          </cell>
          <cell r="X165" t="str">
            <v>SUPER NOVA SERVICOS GERAIS LTDA</v>
          </cell>
          <cell r="Y165" t="str">
            <v>Banco do Brasil S.A.</v>
          </cell>
          <cell r="Z165">
            <v>1</v>
          </cell>
          <cell r="AA165">
            <v>3874</v>
          </cell>
          <cell r="AB165">
            <v>25122</v>
          </cell>
          <cell r="AC165" t="str">
            <v>RJ</v>
          </cell>
          <cell r="AD165" t="str">
            <v>Rio de Janeiro</v>
          </cell>
          <cell r="AE165" t="str">
            <v>PO REF. NFSE 6 - SUPER NOVA SERVIÇOS Baseado em Pedidos de compra 15090.</v>
          </cell>
          <cell r="AF165">
            <v>8756.26</v>
          </cell>
        </row>
        <row r="166">
          <cell r="X166" t="str">
            <v>MARIA ESTELA FERNANDES NOGUEIRA COSTA</v>
          </cell>
          <cell r="Y166" t="str">
            <v>Banco Bradesco S.A.</v>
          </cell>
          <cell r="Z166">
            <v>237</v>
          </cell>
          <cell r="AA166">
            <v>3176</v>
          </cell>
          <cell r="AB166">
            <v>680132</v>
          </cell>
          <cell r="AC166" t="str">
            <v>RJ</v>
          </cell>
          <cell r="AD166" t="str">
            <v>Rio de Janeiro</v>
          </cell>
          <cell r="AE166" t="str">
            <v>PO REF. FUNDO FIXO - 001-DASA-2026 - MARIA ESTELA Baseado em Pedidos de compra 15111.</v>
          </cell>
          <cell r="AF166">
            <v>2172.6999999999998</v>
          </cell>
        </row>
        <row r="167">
          <cell r="W167" t="str">
            <v>32.292.992/0001-64</v>
          </cell>
          <cell r="X167" t="str">
            <v>P&amp;M VIGILANCIA E SEGURANCA LTDA</v>
          </cell>
          <cell r="Y167" t="str">
            <v>Caixa Econômica Federal</v>
          </cell>
          <cell r="Z167">
            <v>104</v>
          </cell>
          <cell r="AA167">
            <v>2234</v>
          </cell>
          <cell r="AB167">
            <v>579546747</v>
          </cell>
          <cell r="AC167" t="str">
            <v>GO</v>
          </cell>
          <cell r="AD167" t="str">
            <v>Aparecida de Goiânia</v>
          </cell>
          <cell r="AE167" t="str">
            <v>Pedido de Compra Integrado NIMBI Baseado em Pedidos de compra 12346. REF. NFSE 381 - P&amp;M</v>
          </cell>
          <cell r="AF167">
            <v>31208.7</v>
          </cell>
        </row>
        <row r="168">
          <cell r="X168" t="str">
            <v>HELEN LOURENZATO CRUZ</v>
          </cell>
          <cell r="Y168" t="str">
            <v>Banco Bradesco S.A.</v>
          </cell>
          <cell r="Z168">
            <v>237</v>
          </cell>
          <cell r="AA168">
            <v>3176</v>
          </cell>
          <cell r="AB168">
            <v>680132</v>
          </cell>
          <cell r="AC168" t="str">
            <v>SP</v>
          </cell>
          <cell r="AD168" t="str">
            <v>Ribeirão Preto</v>
          </cell>
          <cell r="AE168" t="str">
            <v>PO REF. FUNDO FIXO - 001-DNBRP-2026 - HELEN Baseado em Pedidos de compra 15125.</v>
          </cell>
          <cell r="AF168">
            <v>838.94</v>
          </cell>
        </row>
        <row r="169">
          <cell r="X169" t="str">
            <v>FERNANDO COLLETTI DA SILVA</v>
          </cell>
          <cell r="Y169" t="str">
            <v>Banco Bradesco S.A.</v>
          </cell>
          <cell r="Z169">
            <v>237</v>
          </cell>
          <cell r="AA169">
            <v>3176</v>
          </cell>
          <cell r="AB169">
            <v>680132</v>
          </cell>
          <cell r="AC169" t="str">
            <v>MG</v>
          </cell>
          <cell r="AD169" t="str">
            <v>Uberlândia</v>
          </cell>
          <cell r="AE169" t="str">
            <v>PO REF. FUNDO FIXO - 001-DNBUL-2026 -  FERNANDO COLLETTI DA SILVA Baseado em Pedidos de compra 15146.</v>
          </cell>
          <cell r="AF169">
            <v>874.26</v>
          </cell>
        </row>
        <row r="170">
          <cell r="W170" t="str">
            <v>05.111.857/0001-00</v>
          </cell>
          <cell r="X170" t="str">
            <v>Deloitte Touche Outsourcing Serviços Contábeis e Administativos</v>
          </cell>
          <cell r="Y170" t="str">
            <v>Banco Bradesco S.A.</v>
          </cell>
          <cell r="Z170">
            <v>237</v>
          </cell>
          <cell r="AA170">
            <v>156</v>
          </cell>
          <cell r="AB170">
            <v>185082</v>
          </cell>
          <cell r="AC170" t="str">
            <v>SP</v>
          </cell>
          <cell r="AD170" t="str">
            <v>São Paulo</v>
          </cell>
          <cell r="AE170" t="str">
            <v>PO REF. NFSE 67870 - DELOITTE Baseado em Pedidos de compra 15153.</v>
          </cell>
          <cell r="AF170">
            <v>524756.52</v>
          </cell>
        </row>
        <row r="171">
          <cell r="W171" t="str">
            <v>25.128.718/0001-99</v>
          </cell>
          <cell r="X171" t="str">
            <v>HIGICLEAN III TECNOLOGIA E SERVICOS DE LIMPEZA LTDA</v>
          </cell>
          <cell r="Y171" t="str">
            <v>Banco do Nordeste do Brasil S.A.</v>
          </cell>
          <cell r="Z171">
            <v>4</v>
          </cell>
          <cell r="AA171">
            <v>142</v>
          </cell>
          <cell r="AB171">
            <v>23009</v>
          </cell>
          <cell r="AC171" t="str">
            <v>BA</v>
          </cell>
          <cell r="AD171" t="str">
            <v>Salvador</v>
          </cell>
          <cell r="AE171" t="str">
            <v>PO REF. NFSE 1982 - HIGICLEAN III TECNOLOGIA E SERVIÇOS DE LIMPEZA LTDA Baseado em Pedidos de compra 15159.</v>
          </cell>
          <cell r="AF171">
            <v>7711.76</v>
          </cell>
        </row>
        <row r="172">
          <cell r="X172" t="str">
            <v>JOSUE CARLOS DOS SANTOS</v>
          </cell>
          <cell r="Y172" t="str">
            <v>Itaú Unibanco  S.A.</v>
          </cell>
          <cell r="Z172">
            <v>341</v>
          </cell>
          <cell r="AA172">
            <v>3935</v>
          </cell>
          <cell r="AB172">
            <v>14666</v>
          </cell>
          <cell r="AC172" t="str">
            <v>RJ</v>
          </cell>
          <cell r="AD172" t="str">
            <v>Rio de Janeiro</v>
          </cell>
          <cell r="AE172" t="str">
            <v>PO REF. SOLICITAÇÃO VIAGEM REEMBOLSO - PLANO 2827 - Vigência: 21/01/2026 - 22/01/2026 Baseado em Pedidos de compra 15162.</v>
          </cell>
          <cell r="AF172">
            <v>247.57</v>
          </cell>
        </row>
        <row r="173">
          <cell r="W173" t="str">
            <v>07.432.517/0001-07</v>
          </cell>
          <cell r="X173" t="str">
            <v>SIMPRESS COMERCIO LOCACAO E SERVICOS LTDA</v>
          </cell>
          <cell r="Y173" t="str">
            <v>Banco do Brasil S.A.</v>
          </cell>
          <cell r="Z173">
            <v>1</v>
          </cell>
          <cell r="AA173">
            <v>3400</v>
          </cell>
          <cell r="AB173">
            <v>105457</v>
          </cell>
          <cell r="AC173" t="str">
            <v>SP</v>
          </cell>
          <cell r="AD173" t="str">
            <v>Santana de Parnaíba</v>
          </cell>
          <cell r="AE173" t="str">
            <v>PO REF. NFSE 332007 - SIMPRESS Baseado em Pedidos de compra 15166.</v>
          </cell>
          <cell r="AF173">
            <v>399.02</v>
          </cell>
        </row>
        <row r="174">
          <cell r="W174" t="str">
            <v>42.736.102/0001-10</v>
          </cell>
          <cell r="X174" t="str">
            <v>NAV BRASIL SERVICOS DE NAVEGACAO AEREA S.A. - NAV BRASIL</v>
          </cell>
          <cell r="Y174" t="str">
            <v>Caixa Econômica Federal</v>
          </cell>
          <cell r="Z174">
            <v>104</v>
          </cell>
          <cell r="AA174">
            <v>3080</v>
          </cell>
          <cell r="AB174">
            <v>1863</v>
          </cell>
          <cell r="AC174" t="str">
            <v>RJ</v>
          </cell>
          <cell r="AD174" t="str">
            <v>Rio de Janeiro</v>
          </cell>
          <cell r="AE174" t="str">
            <v>PO REF. CONSIGNADOS JANEIRO/2026 - CEF Baseado em Pedidos de compra 15184.</v>
          </cell>
          <cell r="AF174">
            <v>60085.760000000002</v>
          </cell>
        </row>
        <row r="175">
          <cell r="W175" t="str">
            <v>48.307.127/0001-84</v>
          </cell>
          <cell r="X175" t="str">
            <v>PLANO DE APOSENTADORIA DE CONTRIBUICAO VARIAVEL</v>
          </cell>
          <cell r="Y175" t="str">
            <v>Banco Bradesco S.A.</v>
          </cell>
          <cell r="Z175">
            <v>237</v>
          </cell>
          <cell r="AA175">
            <v>2373</v>
          </cell>
          <cell r="AB175">
            <v>10301</v>
          </cell>
          <cell r="AC175" t="str">
            <v>RJ</v>
          </cell>
          <cell r="AD175" t="str">
            <v>Rio de Janeiro</v>
          </cell>
          <cell r="AE175" t="str">
            <v>PO REF. INFRAPREV CONSIGNADOS COMP. 01/2026 - PLANO DE APOSENTADORIA DE CONTRIBUICAO  VARIAVEL Baseado em Pedidos de compra 15185.</v>
          </cell>
          <cell r="AF175">
            <v>590350.54</v>
          </cell>
        </row>
        <row r="176">
          <cell r="W176" t="str">
            <v>48.307.127/0001-84</v>
          </cell>
          <cell r="X176" t="str">
            <v>PLANO DE APOSENTADORIA DE CONTRIBUICAO VARIAVEL</v>
          </cell>
          <cell r="Y176" t="str">
            <v>Banco Bradesco S.A.</v>
          </cell>
          <cell r="Z176">
            <v>237</v>
          </cell>
          <cell r="AA176">
            <v>2373</v>
          </cell>
          <cell r="AB176">
            <v>10301</v>
          </cell>
          <cell r="AC176" t="str">
            <v>RJ</v>
          </cell>
          <cell r="AD176" t="str">
            <v>Rio de Janeiro</v>
          </cell>
          <cell r="AE176" t="str">
            <v>PO REF.  INFRAPREV CONTRIBUIÇÕES COMP. 01/2026 - PLANO DE APOSENTADORIA DE CONTRIBUICAO  VARIAVEL Baseado em Pedidos de compra 15179.</v>
          </cell>
          <cell r="AF176">
            <v>2281319.58</v>
          </cell>
        </row>
        <row r="177">
          <cell r="W177" t="str">
            <v>01.330.387/0001-07</v>
          </cell>
          <cell r="X177" t="str">
            <v>COOPERATIVA DE CREDITO, POUPANCA E SERVICOS FINANCEIROS DE A</v>
          </cell>
          <cell r="Y177" t="str">
            <v>Banco do Brasil S.A.</v>
          </cell>
          <cell r="Z177">
            <v>1</v>
          </cell>
          <cell r="AA177" t="str">
            <v>0734-x</v>
          </cell>
          <cell r="AB177">
            <v>18107</v>
          </cell>
          <cell r="AC177" t="str">
            <v>PR</v>
          </cell>
          <cell r="AD177" t="str">
            <v>Laranjeiras do Sul</v>
          </cell>
          <cell r="AE177" t="str">
            <v>PO REF. CREHNOR CONSIGNADOS COMP. 01/2026 - COOPERATIVA DE CREDITO, POUPANÇA E SERVIÇOS Baseado em Pedidos de compra 15193.</v>
          </cell>
          <cell r="AF177">
            <v>13649.55</v>
          </cell>
        </row>
        <row r="178">
          <cell r="W178" t="str">
            <v>50.190.142/0001-37</v>
          </cell>
          <cell r="X178" t="str">
            <v>B CARVALHO LTDA</v>
          </cell>
          <cell r="Y178" t="str">
            <v>BANCO COOPERATIVO SICREDI S.A.</v>
          </cell>
          <cell r="Z178">
            <v>748</v>
          </cell>
          <cell r="AA178">
            <v>818</v>
          </cell>
          <cell r="AB178">
            <v>29098</v>
          </cell>
          <cell r="AC178" t="str">
            <v>PA</v>
          </cell>
          <cell r="AD178" t="str">
            <v>Altamira</v>
          </cell>
          <cell r="AE178" t="str">
            <v>PO REF NFSE 3 - B CARVALHO Baseado em Pedidos de compra 14939.</v>
          </cell>
          <cell r="AF178">
            <v>7500</v>
          </cell>
        </row>
        <row r="179">
          <cell r="W179" t="str">
            <v>32.853.748/0001-23</v>
          </cell>
          <cell r="X179" t="str">
            <v>LIDDERA GESTAO EMPRESARIAL LTDA</v>
          </cell>
          <cell r="Y179" t="str">
            <v>Banco Santander (Brasil) S. A.</v>
          </cell>
          <cell r="Z179">
            <v>33</v>
          </cell>
          <cell r="AA179">
            <v>4432</v>
          </cell>
          <cell r="AB179">
            <v>13004962</v>
          </cell>
          <cell r="AC179" t="str">
            <v>RJ</v>
          </cell>
          <cell r="AD179" t="str">
            <v>Rio das Ostras</v>
          </cell>
          <cell r="AE179" t="str">
            <v>PO REF. NFSE 519 - LIDDERA Baseado em Pedidos de compra 15062.</v>
          </cell>
          <cell r="AF179">
            <v>5404.77</v>
          </cell>
        </row>
        <row r="180">
          <cell r="X180" t="str">
            <v>LUCIANO FERREIRA DA SILVA</v>
          </cell>
          <cell r="Y180" t="str">
            <v>Banco do Brasil S.A.</v>
          </cell>
          <cell r="Z180">
            <v>1</v>
          </cell>
          <cell r="AA180">
            <v>1001</v>
          </cell>
          <cell r="AB180">
            <v>39004</v>
          </cell>
          <cell r="AC180" t="str">
            <v>MG</v>
          </cell>
          <cell r="AD180" t="str">
            <v>Uberlândia</v>
          </cell>
          <cell r="AE180" t="str">
            <v>PO REF. SOLICITAÇÃO VIAGEM DIARIA - PLANO 2948 - Vigência: 09/02/2026 - 12/02/2026 Baseado em Pedidos de compra 15222.</v>
          </cell>
          <cell r="AF180">
            <v>1088.5</v>
          </cell>
        </row>
        <row r="181">
          <cell r="W181" t="str">
            <v xml:space="preserve"> /  /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X181" t="str">
            <v>TICKET SERVICOS SA</v>
          </cell>
          <cell r="AC181" t="str">
            <v>SP</v>
          </cell>
          <cell r="AD181" t="str">
            <v>São Paulo</v>
          </cell>
          <cell r="AE181" t="str">
            <v>PO REF. NFSE 98415835 - TICKET Baseado em Pedidos de compra 15492.</v>
          </cell>
          <cell r="AF181">
            <v>496.09</v>
          </cell>
        </row>
        <row r="182">
          <cell r="W182" t="str">
            <v>47.866.934/0001-74</v>
          </cell>
          <cell r="X182" t="str">
            <v>TICKET SERVICOS SA</v>
          </cell>
          <cell r="AC182" t="str">
            <v>SP</v>
          </cell>
          <cell r="AD182" t="str">
            <v>São Paulo</v>
          </cell>
          <cell r="AE182" t="str">
            <v>PO REF. NFSE 98415829 - TICKET Baseado em Pedidos de compra 15493.</v>
          </cell>
          <cell r="AF182">
            <v>541.79999999999995</v>
          </cell>
        </row>
        <row r="183">
          <cell r="W183" t="str">
            <v>04.740.876/0001-25</v>
          </cell>
          <cell r="X183" t="str">
            <v>ALELO INSTITUICAO DE PAGAMENTO SA</v>
          </cell>
          <cell r="AC183" t="str">
            <v>SP</v>
          </cell>
          <cell r="AD183" t="str">
            <v>Barueri</v>
          </cell>
          <cell r="AE183" t="str">
            <v>PO REF. NFSE 201456 - ALELO Baseado em Pedidos de compra 15494.</v>
          </cell>
          <cell r="AF183">
            <v>1358.25</v>
          </cell>
        </row>
        <row r="184">
          <cell r="W184" t="str">
            <v>04.740.876/0001-25</v>
          </cell>
          <cell r="X184" t="str">
            <v>ALELO INSTITUICAO DE PAGAMENTO SA</v>
          </cell>
          <cell r="AC184" t="str">
            <v>SP</v>
          </cell>
          <cell r="AD184" t="str">
            <v>Barueri</v>
          </cell>
          <cell r="AE184" t="str">
            <v>PO REF. NFSE 1919179 - ALELO Baseado em Pedidos de compra 15496.</v>
          </cell>
          <cell r="AF184">
            <v>107.41</v>
          </cell>
        </row>
        <row r="185">
          <cell r="W185" t="str">
            <v>33.050.196/0001-88</v>
          </cell>
          <cell r="X185" t="str">
            <v>COMPANHIA PAULISTA DE FORCA E LUZ</v>
          </cell>
          <cell r="AC185" t="str">
            <v>SP</v>
          </cell>
          <cell r="AD185" t="str">
            <v>Campinas</v>
          </cell>
          <cell r="AE185" t="str">
            <v>PO REF. A NFCEE 14167867 Baseado em Pedidos de compra 13989.</v>
          </cell>
          <cell r="AF185">
            <v>746.6</v>
          </cell>
        </row>
        <row r="186">
          <cell r="X186" t="str">
            <v>GRAUCE APARECIDA MERLIN DA SILVA</v>
          </cell>
          <cell r="Y186" t="str">
            <v>Itaú Unibanco  S.A.</v>
          </cell>
          <cell r="Z186">
            <v>341</v>
          </cell>
          <cell r="AA186">
            <v>1600</v>
          </cell>
          <cell r="AB186">
            <v>277006</v>
          </cell>
          <cell r="AC186" t="str">
            <v>SP</v>
          </cell>
          <cell r="AD186" t="str">
            <v>Guarulhos</v>
          </cell>
          <cell r="AE186" t="str">
            <v>PO REF. SOLICITAÇÃO VIAGEM - PLANO 2888 - Vigência: 09/02/2026 - 13/02/2026 Baseado em Pedidos de compra 14735.</v>
          </cell>
          <cell r="AF186">
            <v>1971</v>
          </cell>
        </row>
        <row r="187">
          <cell r="W187" t="str">
            <v>33.050.196/0001-88</v>
          </cell>
          <cell r="X187" t="str">
            <v>COMPANHIA PAULISTA DE FORCA E LUZ</v>
          </cell>
          <cell r="AC187" t="str">
            <v>SP</v>
          </cell>
          <cell r="AD187" t="str">
            <v>Campinas</v>
          </cell>
          <cell r="AE187" t="str">
            <v>PO REF A FORNECIMENTO ENERGIA ELETRICA- NFCEE 18633501 Baseado em Pedidos de compra 14766.</v>
          </cell>
          <cell r="AF187">
            <v>110.25</v>
          </cell>
        </row>
        <row r="188">
          <cell r="W188" t="str">
            <v>33.050.196/0001-88</v>
          </cell>
          <cell r="X188" t="str">
            <v>COMPANHIA PAULISTA DE FORCA E LUZ</v>
          </cell>
          <cell r="AC188" t="str">
            <v>SP</v>
          </cell>
          <cell r="AD188" t="str">
            <v>Campinas</v>
          </cell>
          <cell r="AE188" t="str">
            <v>PO REF A FORNECIMENTO ENERGIA ELETRICA- NFCEE 18633500 Baseado em Pedidos de compra 14767.</v>
          </cell>
          <cell r="AF188">
            <v>110.25</v>
          </cell>
        </row>
        <row r="189">
          <cell r="W189" t="str">
            <v>45.238.772/0001-02</v>
          </cell>
          <cell r="X189" t="str">
            <v>SBPB PARNAIBA SOCIEDADE DE PROPOSITO ESPECIFICO S/A</v>
          </cell>
          <cell r="Y189" t="str">
            <v>Banco Santander (Brasil) S. A.</v>
          </cell>
          <cell r="Z189">
            <v>33</v>
          </cell>
          <cell r="AA189">
            <v>212</v>
          </cell>
          <cell r="AB189">
            <v>13006581</v>
          </cell>
          <cell r="AC189" t="str">
            <v>PI</v>
          </cell>
          <cell r="AD189" t="str">
            <v>Parnaíba</v>
          </cell>
          <cell r="AE189" t="str">
            <v>PO REF A RATEIO DE AGUA E ENERGIA- NFSE 6 Baseado em Pedidos de compra 14773.</v>
          </cell>
          <cell r="AF189">
            <v>2739.18</v>
          </cell>
        </row>
        <row r="190">
          <cell r="W190" t="str">
            <v>08.324.196/0001-81</v>
          </cell>
          <cell r="X190" t="str">
            <v>COMPANHIA ENERGETICA DO RIO GRANDE DO NORTE COSERN</v>
          </cell>
          <cell r="AC190" t="str">
            <v>RN</v>
          </cell>
          <cell r="AD190" t="str">
            <v>Natal</v>
          </cell>
          <cell r="AE190" t="str">
            <v>PO REF A FORNECIMENTO ENERGIA- NFCEE 152620637 Baseado em Pedidos de compra 14898.</v>
          </cell>
          <cell r="AF190">
            <v>5195.38</v>
          </cell>
        </row>
        <row r="191">
          <cell r="X191" t="str">
            <v>LEANDRO DE PONTES NOGUEIRA</v>
          </cell>
          <cell r="Y191" t="str">
            <v>Itaú Unibanco  S.A.</v>
          </cell>
          <cell r="Z191">
            <v>341</v>
          </cell>
          <cell r="AA191">
            <v>1657</v>
          </cell>
          <cell r="AB191">
            <v>31255</v>
          </cell>
          <cell r="AC191" t="str">
            <v>SP</v>
          </cell>
          <cell r="AD191" t="str">
            <v>Bauru</v>
          </cell>
          <cell r="AE191" t="str">
            <v>PO REF A SOLICITACAO VIAGEM- EXTRATO 2895- VIGENCIA 12 A 13/02/26 Baseado em Pedidos de compra 14907.</v>
          </cell>
          <cell r="AF191">
            <v>466.5</v>
          </cell>
        </row>
        <row r="192">
          <cell r="W192" t="str">
            <v>37.381.902/0001-25</v>
          </cell>
          <cell r="X192" t="str">
            <v>REDE NACIONAL DE APRENDIZAGEM, PROMOCAO SOCIAL E INTEGRACAO</v>
          </cell>
          <cell r="Y192" t="str">
            <v>Banco do Brasil S.A.</v>
          </cell>
          <cell r="Z192">
            <v>1</v>
          </cell>
          <cell r="AA192">
            <v>5116</v>
          </cell>
          <cell r="AB192">
            <v>4222</v>
          </cell>
          <cell r="AC192" t="str">
            <v>TO</v>
          </cell>
          <cell r="AD192" t="str">
            <v>Palmas</v>
          </cell>
          <cell r="AE192" t="str">
            <v>PO REF A JOVEM APRENDIZ- NFSE 128921 Baseado em Pedidos de compra 14908.</v>
          </cell>
          <cell r="AF192">
            <v>3511.69</v>
          </cell>
        </row>
        <row r="193">
          <cell r="W193" t="str">
            <v>02.964.380/0001-00</v>
          </cell>
          <cell r="X193" t="str">
            <v>JOHN RICHARD LOCACAO DE MOVEIS LTDA.</v>
          </cell>
          <cell r="Y193" t="str">
            <v>Itaú Unibanco  S.A.</v>
          </cell>
          <cell r="Z193">
            <v>341</v>
          </cell>
          <cell r="AA193">
            <v>264</v>
          </cell>
          <cell r="AB193">
            <v>43089</v>
          </cell>
          <cell r="AC193" t="str">
            <v>SP</v>
          </cell>
          <cell r="AD193" t="str">
            <v>São Paulo</v>
          </cell>
          <cell r="AE193" t="str">
            <v>Pedido de Compra Integrado NIMBI Baseado em Pedidos de compra 6631. - FAT 7111 - JOHN RICHARD</v>
          </cell>
          <cell r="AF193">
            <v>5362.79</v>
          </cell>
        </row>
        <row r="194">
          <cell r="W194" t="str">
            <v>05.441.213/0001-72</v>
          </cell>
          <cell r="X194" t="str">
            <v>LA AGUA - COMERCIO DE AGUA E BEBIDAS LTDA</v>
          </cell>
          <cell r="Y194" t="str">
            <v>Banco do Brasil S.A.</v>
          </cell>
          <cell r="Z194">
            <v>1</v>
          </cell>
          <cell r="AA194">
            <v>2857</v>
          </cell>
          <cell r="AB194">
            <v>132660</v>
          </cell>
          <cell r="AC194" t="str">
            <v>SP</v>
          </cell>
          <cell r="AD194" t="str">
            <v>Campinas</v>
          </cell>
          <cell r="AE194" t="str">
            <v>Pedido de Compra Integrado NIMBI Baseado em Pedidos de compra 11073.- NF 37189</v>
          </cell>
          <cell r="AF194">
            <v>813.4</v>
          </cell>
        </row>
        <row r="195">
          <cell r="W195" t="str">
            <v>41.209.890/0001-23</v>
          </cell>
          <cell r="X195" t="str">
            <v>SIGO - SISTEMA INTEGRADO DE GESTAO OCUPACIONAL LTDA</v>
          </cell>
          <cell r="Y195" t="str">
            <v>Itaú Unibanco  S.A.</v>
          </cell>
          <cell r="Z195">
            <v>341</v>
          </cell>
          <cell r="AA195">
            <v>1571</v>
          </cell>
          <cell r="AB195">
            <v>98732</v>
          </cell>
          <cell r="AC195" t="str">
            <v>SP</v>
          </cell>
          <cell r="AD195" t="str">
            <v>São Paulo</v>
          </cell>
          <cell r="AE195" t="str">
            <v>Pedido de Compra Integrado NIMBI Baseado em Pedidos de compra 11184.- NFSE 18</v>
          </cell>
          <cell r="AF195">
            <v>1540</v>
          </cell>
        </row>
        <row r="196">
          <cell r="W196" t="str">
            <v>11.595.331/0001-38</v>
          </cell>
          <cell r="X196" t="str">
            <v>INSTITUTO DE PROMOCAO HUMANA, APRENDIZAGEM E CULTURA</v>
          </cell>
          <cell r="Y196" t="str">
            <v>Banco do Brasil S.A.</v>
          </cell>
          <cell r="Z196">
            <v>1</v>
          </cell>
          <cell r="AA196">
            <v>3229</v>
          </cell>
          <cell r="AB196" t="str">
            <v>51828-x</v>
          </cell>
          <cell r="AC196" t="str">
            <v>GO</v>
          </cell>
          <cell r="AD196" t="str">
            <v>Goiânia</v>
          </cell>
          <cell r="AE196" t="str">
            <v>PO REF. NFSE 1748 - INSTITUTO PROMOÇÃO HUMANA Baseado em Pedidos de compra 14934.</v>
          </cell>
          <cell r="AF196">
            <v>3336.54</v>
          </cell>
        </row>
        <row r="197">
          <cell r="X197" t="str">
            <v>ANTONIO HEVERTON BORGES RIBEIRO</v>
          </cell>
          <cell r="Y197" t="str">
            <v>Banco Bradesco S.A.</v>
          </cell>
          <cell r="Z197">
            <v>237</v>
          </cell>
          <cell r="AA197">
            <v>3176</v>
          </cell>
          <cell r="AB197">
            <v>680132</v>
          </cell>
          <cell r="AC197" t="str">
            <v>PI</v>
          </cell>
          <cell r="AD197" t="str">
            <v>Teresina</v>
          </cell>
          <cell r="AE197" t="str">
            <v>PO REF A FUNDO FIXO- FFCX_001_DNBTE_2026- ANTONIO HEVERTON Baseado em Pedidos de compra 14944.</v>
          </cell>
          <cell r="AF197">
            <v>382.45</v>
          </cell>
        </row>
        <row r="198">
          <cell r="W198" t="str">
            <v>41.662.936/0001-65</v>
          </cell>
          <cell r="X198" t="str">
            <v>GENESIS - GERACAO DE NOVAS EMPRESAS DE SISTEMA E SERVICO LTD</v>
          </cell>
          <cell r="Y198" t="str">
            <v>Banco Bradesco S.A.</v>
          </cell>
          <cell r="Z198">
            <v>237</v>
          </cell>
          <cell r="AA198">
            <v>2963</v>
          </cell>
          <cell r="AB198">
            <v>8358</v>
          </cell>
          <cell r="AC198" t="str">
            <v>SP</v>
          </cell>
          <cell r="AD198" t="str">
            <v>São Paulo</v>
          </cell>
          <cell r="AE198" t="str">
            <v>PO REF. NFSE 634 - GENESIS Baseado em Pedidos de compra 14941.</v>
          </cell>
          <cell r="AF198">
            <v>5251.91</v>
          </cell>
        </row>
        <row r="199">
          <cell r="W199" t="str">
            <v>37.381.902/0001-25</v>
          </cell>
          <cell r="X199" t="str">
            <v>REDE NACIONAL DE APRENDIZAGEM, PROMOCAO SOCIAL E INTEGRACAO</v>
          </cell>
          <cell r="Y199" t="str">
            <v>Banco do Brasil S.A.</v>
          </cell>
          <cell r="Z199">
            <v>1</v>
          </cell>
          <cell r="AA199">
            <v>5116</v>
          </cell>
          <cell r="AB199">
            <v>4222</v>
          </cell>
          <cell r="AC199" t="str">
            <v>RS</v>
          </cell>
          <cell r="AD199" t="str">
            <v>Pelotas</v>
          </cell>
          <cell r="AE199" t="str">
            <v>PO REF A FORMACAO TECNICA PROFISSIONAL- NFSE 128924 Baseado em Pedidos de compra 14945.</v>
          </cell>
          <cell r="AF199">
            <v>1906.72</v>
          </cell>
        </row>
        <row r="200">
          <cell r="W200" t="str">
            <v>07.875.146/0001-20</v>
          </cell>
          <cell r="X200" t="str">
            <v>SERRA MOBILE INDUSTRIA E COMERCIO LTDA</v>
          </cell>
          <cell r="Y200" t="str">
            <v>Banco do Brasil S.A.</v>
          </cell>
          <cell r="Z200">
            <v>1</v>
          </cell>
          <cell r="AA200">
            <v>2871</v>
          </cell>
          <cell r="AB200">
            <v>42146</v>
          </cell>
          <cell r="AC200" t="str">
            <v>RS</v>
          </cell>
          <cell r="AD200" t="str">
            <v>Caxias do Sul</v>
          </cell>
          <cell r="AE200" t="str">
            <v>PO REF DANFE 27796 - SERRA MOBILE Baseado em Pedidos de compra 14946.</v>
          </cell>
          <cell r="AF200">
            <v>20425</v>
          </cell>
        </row>
        <row r="201">
          <cell r="W201" t="str">
            <v>47.309.121/0001-83</v>
          </cell>
          <cell r="X201" t="str">
            <v>JK SEGURANCA DO TRABALHO E TREINAMENTO LTDA</v>
          </cell>
          <cell r="Y201" t="str">
            <v>Banco Santander (Brasil) S. A.</v>
          </cell>
          <cell r="Z201">
            <v>33</v>
          </cell>
          <cell r="AA201">
            <v>3705</v>
          </cell>
          <cell r="AB201">
            <v>13006136</v>
          </cell>
          <cell r="AC201" t="str">
            <v>SP</v>
          </cell>
          <cell r="AD201" t="str">
            <v>Campinas</v>
          </cell>
          <cell r="AE201" t="str">
            <v>Pedido de Compra Integrado NIMBI Baseado em Pedidos de compra 12653.- nfse 1051</v>
          </cell>
          <cell r="AF201">
            <v>1400</v>
          </cell>
        </row>
        <row r="202">
          <cell r="W202" t="str">
            <v>00.352.294/0001-10</v>
          </cell>
          <cell r="X202" t="str">
            <v>EMPRESA BRASILEIRA DE INFRAESTRUTURA AEROPORTUARIA - INFRAER</v>
          </cell>
          <cell r="AC202" t="str">
            <v>DF</v>
          </cell>
          <cell r="AD202" t="str">
            <v>Brasília</v>
          </cell>
          <cell r="AE202" t="str">
            <v>PO REF. BOLETO 5450647 - RATEIO ÁGUA, ENERGIA, LIXO - INFRA Baseado em Pedidos de compra 14947.</v>
          </cell>
          <cell r="AF202">
            <v>33766.99</v>
          </cell>
        </row>
        <row r="203">
          <cell r="W203" t="str">
            <v>01.476.494/0001-48</v>
          </cell>
          <cell r="X203" t="str">
            <v>STARTEC TELECOMUNICACOES LTDA</v>
          </cell>
          <cell r="Y203" t="str">
            <v>Banco do Brasil S.A.</v>
          </cell>
          <cell r="Z203">
            <v>1</v>
          </cell>
          <cell r="AA203">
            <v>697</v>
          </cell>
          <cell r="AB203">
            <v>22330</v>
          </cell>
          <cell r="AC203" t="str">
            <v>BA</v>
          </cell>
          <cell r="AD203" t="str">
            <v>Ilhéus</v>
          </cell>
          <cell r="AE203" t="str">
            <v>PO REF A SERVICO MANUTENCAO PREVENTIVA- NFSE 168 Baseado em Pedidos de compra 14991.</v>
          </cell>
          <cell r="AF203">
            <v>2000</v>
          </cell>
        </row>
        <row r="204">
          <cell r="X204" t="str">
            <v>GILVAN RIBEIRO PINTO</v>
          </cell>
          <cell r="Y204" t="str">
            <v>Banco Bradesco S.A.</v>
          </cell>
          <cell r="Z204">
            <v>237</v>
          </cell>
          <cell r="AA204">
            <v>3176</v>
          </cell>
          <cell r="AB204">
            <v>680132</v>
          </cell>
          <cell r="AC204" t="str">
            <v>MT</v>
          </cell>
          <cell r="AD204" t="str">
            <v>Barra do Garças</v>
          </cell>
          <cell r="AE204" t="str">
            <v>PO REF FUNDO FIXO 001-DNBW-2026 - GILVAN RIBEIRO Baseado em Pedidos de compra 14986.</v>
          </cell>
          <cell r="AF204">
            <v>255.99</v>
          </cell>
        </row>
        <row r="205">
          <cell r="X205" t="str">
            <v>GLAUCIO HENRIQUE DE VELASCO TEIXEIRA</v>
          </cell>
          <cell r="Y205" t="str">
            <v>Banco Bradesco S.A.</v>
          </cell>
          <cell r="Z205">
            <v>237</v>
          </cell>
          <cell r="AA205">
            <v>3176</v>
          </cell>
          <cell r="AB205">
            <v>680132</v>
          </cell>
          <cell r="AC205" t="str">
            <v>GO</v>
          </cell>
          <cell r="AD205" t="str">
            <v>Goiânia</v>
          </cell>
          <cell r="AE205" t="str">
            <v>PO REF A FUNDO FIXO-001DNGO2026- GLAUCIO HENRIQUE Baseado em Pedidos de compra 15020.</v>
          </cell>
          <cell r="AF205">
            <v>437.4</v>
          </cell>
        </row>
        <row r="206">
          <cell r="X206" t="str">
            <v>ALEXANDRE DE OLIVEIRA SPENA</v>
          </cell>
          <cell r="Y206" t="str">
            <v>Banco Bradesco S.A.</v>
          </cell>
          <cell r="Z206">
            <v>237</v>
          </cell>
          <cell r="AA206">
            <v>3176</v>
          </cell>
          <cell r="AB206">
            <v>680132</v>
          </cell>
          <cell r="AC206" t="str">
            <v>RJ</v>
          </cell>
          <cell r="AD206" t="str">
            <v>Rio de Janeiro</v>
          </cell>
          <cell r="AE206" t="str">
            <v>PO REF FUNDO FIXO 001-DNBJR-2026 - ALEXANDRE DE OLIVEIRA Baseado em Pedidos de compra 15034.</v>
          </cell>
          <cell r="AF206">
            <v>1455.11</v>
          </cell>
        </row>
        <row r="207">
          <cell r="W207" t="str">
            <v>49.572.442/0001-00</v>
          </cell>
          <cell r="X207" t="str">
            <v>ENFA - COMERCIO E SERVICOS DE LIMPEZA E CONSERVACAO LTDA</v>
          </cell>
          <cell r="Y207" t="str">
            <v>Banco Nu Pagamentos</v>
          </cell>
          <cell r="Z207">
            <v>260</v>
          </cell>
          <cell r="AA207">
            <v>1</v>
          </cell>
          <cell r="AB207">
            <v>6833845</v>
          </cell>
          <cell r="AC207" t="str">
            <v>BA</v>
          </cell>
          <cell r="AD207" t="str">
            <v>Ilhéus</v>
          </cell>
          <cell r="AE207" t="str">
            <v>PO REF A SERVICO LIMPEZA  JAN/26- NFSE 92 Baseado em Pedidos de compra 15033.</v>
          </cell>
          <cell r="AF207">
            <v>5694.8</v>
          </cell>
        </row>
        <row r="208">
          <cell r="W208" t="str">
            <v>01.371.416/0001-89</v>
          </cell>
          <cell r="X208" t="str">
            <v>SERCOMTEL S.A. - TELECOMUNICACOES</v>
          </cell>
          <cell r="AC208" t="str">
            <v>PR</v>
          </cell>
          <cell r="AD208" t="str">
            <v>Londrina</v>
          </cell>
          <cell r="AE208" t="str">
            <v>PO REF A SERVICO TELEFONIA FIXA- NFSC 133045 Baseado em Pedidos de compra 14987.</v>
          </cell>
          <cell r="AF208">
            <v>245.33</v>
          </cell>
        </row>
        <row r="209">
          <cell r="W209" t="str">
            <v>37.381.902/0001-25</v>
          </cell>
          <cell r="X209" t="str">
            <v>REDE NACIONAL DE APRENDIZAGEM, PROMOCAO SOCIAL E INTEGRACAO</v>
          </cell>
          <cell r="Y209" t="str">
            <v>Banco do Brasil S.A.</v>
          </cell>
          <cell r="Z209">
            <v>1</v>
          </cell>
          <cell r="AA209">
            <v>5116</v>
          </cell>
          <cell r="AB209">
            <v>4222</v>
          </cell>
          <cell r="AC209" t="str">
            <v>DF</v>
          </cell>
          <cell r="AD209" t="str">
            <v>Brasília</v>
          </cell>
          <cell r="AE209" t="str">
            <v>PO REF. A NFSE 128918 Baseado em Pedidos de compra 15047.</v>
          </cell>
          <cell r="AF209">
            <v>3597.86</v>
          </cell>
        </row>
        <row r="210">
          <cell r="W210" t="str">
            <v>61.502.324/0021-66</v>
          </cell>
          <cell r="X210" t="str">
            <v>REFRIGELO CLIMATIZACAO DE AMBIENTES S.A.</v>
          </cell>
          <cell r="Y210" t="str">
            <v>Banco do Brasil S.A.</v>
          </cell>
          <cell r="Z210">
            <v>1</v>
          </cell>
          <cell r="AA210">
            <v>3852</v>
          </cell>
          <cell r="AB210" t="str">
            <v>25309-x</v>
          </cell>
          <cell r="AC210" t="str">
            <v>ES</v>
          </cell>
          <cell r="AD210" t="str">
            <v>Vila Velha</v>
          </cell>
          <cell r="AE210" t="str">
            <v>Pedido de Compra Integrado NIMBI Baseado em Pedidos de compra 13511. REF. DANFE 998738 - REFRIGELO</v>
          </cell>
          <cell r="AF210">
            <v>25090</v>
          </cell>
        </row>
        <row r="211">
          <cell r="W211" t="str">
            <v>53.734.332/0001-66</v>
          </cell>
          <cell r="X211" t="str">
            <v>LAB ACRILICOS LTDA</v>
          </cell>
          <cell r="AC211" t="str">
            <v>RJ</v>
          </cell>
          <cell r="AD211" t="str">
            <v>Rio de Janeiro</v>
          </cell>
          <cell r="AE211" t="str">
            <v>PO REF DANFE 43005 - LAB ACRILICOS (FUNDO FIXO 005-DNBU-2026 - ANDREA GIZELI) Baseado em Pedidos de compra 15060.</v>
          </cell>
          <cell r="AF211">
            <v>54.89</v>
          </cell>
        </row>
        <row r="212">
          <cell r="W212" t="str">
            <v>45.560.610/0001-88</v>
          </cell>
          <cell r="X212" t="str">
            <v>VASCO AUTODIESEL WEB &amp; STORE LTDA</v>
          </cell>
          <cell r="AC212" t="str">
            <v>SP</v>
          </cell>
          <cell r="AD212" t="str">
            <v>São Paulo</v>
          </cell>
          <cell r="AE212" t="str">
            <v>PO REF DANFE 110324 - VASCO AUTODIESEL (FUNDO FIXO 005-DNBU-2026 - ANDREA GIZELI) Baseado em Pedidos de compra 15061.</v>
          </cell>
          <cell r="AF212">
            <v>27.9</v>
          </cell>
        </row>
        <row r="213">
          <cell r="W213" t="str">
            <v>52.512.821/0001-00</v>
          </cell>
          <cell r="X213" t="str">
            <v>ISALOJAONLINE UTILIDADES LTDA</v>
          </cell>
          <cell r="AC213" t="str">
            <v>SP</v>
          </cell>
          <cell r="AD213" t="str">
            <v>São Paulo</v>
          </cell>
          <cell r="AE213" t="str">
            <v>PO REF DANFE 78269 - ISALOJAONLINE UTILIDADES (FUNDO FIXO 005-DNBU-2026 - ANDREA GIZELI) Baseado em Pedidos de compra 15063.</v>
          </cell>
          <cell r="AF213">
            <v>26.13</v>
          </cell>
        </row>
        <row r="214">
          <cell r="W214" t="str">
            <v>44.704.448/0001-61</v>
          </cell>
          <cell r="X214" t="str">
            <v>44.704.448 MARCELA BRUNA RIVERA DE JESUS</v>
          </cell>
          <cell r="AC214" t="str">
            <v>SP</v>
          </cell>
          <cell r="AD214" t="str">
            <v>Campinas</v>
          </cell>
          <cell r="AE214" t="str">
            <v>PO REF DANFE 3549 - 44.704.448 MARCELA BRUNA (FUNDO FIXO 005-DNBU-2026 - ANDREA GIZELI) Baseado em Pedidos de compra 15064.</v>
          </cell>
          <cell r="AF214">
            <v>65.900000000000006</v>
          </cell>
        </row>
        <row r="215">
          <cell r="W215" t="str">
            <v>28.608.002/0001-87</v>
          </cell>
          <cell r="X215" t="str">
            <v>MOGI CORES TINTAS E MATERIAIS PARA PINTURA LTDA</v>
          </cell>
          <cell r="AC215" t="str">
            <v>SP</v>
          </cell>
          <cell r="AD215" t="str">
            <v>Mogi das Cruzes</v>
          </cell>
          <cell r="AE215" t="str">
            <v>PO REF DANFE 336535 - MOGI CORES (FUNDO FIXO 005-DNBU-2026 - ANDREA GIZELI) Baseado em Pedidos de compra 15065.</v>
          </cell>
          <cell r="AF215">
            <v>28.96</v>
          </cell>
        </row>
        <row r="216">
          <cell r="W216" t="str">
            <v>12.556.443/0001-42</v>
          </cell>
          <cell r="X216" t="str">
            <v>FABIO VIEIRA DA SILVA MODELISMO</v>
          </cell>
          <cell r="AC216" t="str">
            <v>SP</v>
          </cell>
          <cell r="AD216" t="str">
            <v>Sorocaba</v>
          </cell>
          <cell r="AE216" t="str">
            <v>PO REF DANFE 74510 - FABIO VIEIRA (FUNDO FIXO 005-DNBU-2026 - ANDREA GIZELI) Baseado em Pedidos de compra 15066.</v>
          </cell>
          <cell r="AF216">
            <v>38</v>
          </cell>
        </row>
        <row r="217">
          <cell r="W217" t="str">
            <v>47.447.545/0001-04</v>
          </cell>
          <cell r="X217" t="str">
            <v>POSTO CRUZADAO LTDA</v>
          </cell>
          <cell r="AC217" t="str">
            <v>SP</v>
          </cell>
          <cell r="AD217" t="str">
            <v>Santa Cruz do Rio Pardo</v>
          </cell>
          <cell r="AE217" t="str">
            <v>PO REF DANFE 276836 - POSTO CRUZADAO (FUNDO FIXO 005-DNBU-2026 - ANDREA GIZELI) Baseado em Pedidos de compra 15068.</v>
          </cell>
          <cell r="AF217">
            <v>50</v>
          </cell>
        </row>
        <row r="218">
          <cell r="W218" t="str">
            <v>60.509.782/0001-10</v>
          </cell>
          <cell r="X218" t="str">
            <v>ESHOP FACIL</v>
          </cell>
          <cell r="AC218" t="str">
            <v>SP</v>
          </cell>
          <cell r="AD218" t="str">
            <v>São Paulo</v>
          </cell>
          <cell r="AE218" t="str">
            <v>PO REF DANFE 15867 - ESHOP FACIL (FUNDO FIXO 005-DNBU-2026 - ANDREA GIZELI) Baseado em Pedidos de compra 15070.</v>
          </cell>
          <cell r="AF218">
            <v>38.22</v>
          </cell>
        </row>
        <row r="219">
          <cell r="W219" t="str">
            <v>21.347.254/0001-50</v>
          </cell>
          <cell r="X219" t="str">
            <v>AMBIOLIX MULTISSERVICOS LTDA</v>
          </cell>
          <cell r="Y219" t="str">
            <v>BANCOOB</v>
          </cell>
          <cell r="Z219">
            <v>756</v>
          </cell>
          <cell r="AA219">
            <v>4411</v>
          </cell>
          <cell r="AB219">
            <v>4523</v>
          </cell>
          <cell r="AC219" t="str">
            <v>SP</v>
          </cell>
          <cell r="AD219" t="str">
            <v>Ribeirão Preto</v>
          </cell>
          <cell r="AE219" t="str">
            <v>Pedido de Compra Integrado NIMBI Baseado em Pedidos de compra 7700. - REF. NFSE 805</v>
          </cell>
          <cell r="AF219">
            <v>13130.62</v>
          </cell>
        </row>
        <row r="220">
          <cell r="W220" t="str">
            <v>92.753.268/0010-03</v>
          </cell>
          <cell r="X220" t="str">
            <v>STEMAC SA GRUPOS GERADORES</v>
          </cell>
          <cell r="AC220" t="str">
            <v>SP</v>
          </cell>
          <cell r="AD220" t="str">
            <v>São Paulo</v>
          </cell>
          <cell r="AE220" t="str">
            <v>PO REF NFSE 208080 - STEMAC SA Baseado em Pedidos de compra 15128.</v>
          </cell>
          <cell r="AF220">
            <v>2379.6799999999998</v>
          </cell>
        </row>
        <row r="221">
          <cell r="W221" t="str">
            <v>48.501.321/0001-04</v>
          </cell>
          <cell r="X221" t="str">
            <v>48.501.321 RAFAEL ARAUJO DANTAS</v>
          </cell>
          <cell r="Y221" t="str">
            <v>BANCO C6 S.A – C6 BANK</v>
          </cell>
          <cell r="Z221">
            <v>336</v>
          </cell>
          <cell r="AA221">
            <v>1</v>
          </cell>
          <cell r="AB221">
            <v>34520085</v>
          </cell>
          <cell r="AC221" t="str">
            <v>MG</v>
          </cell>
          <cell r="AD221" t="str">
            <v>Uberlândia</v>
          </cell>
          <cell r="AE221" t="str">
            <v>Pedido de Compra Integrado NIMBI Baseado em Pedidos de compra 10386. - NFSE 17 - RAFAEL ARAUJO</v>
          </cell>
          <cell r="AF221">
            <v>3166.66</v>
          </cell>
        </row>
        <row r="222">
          <cell r="W222" t="str">
            <v>35.820.448/0054-48</v>
          </cell>
          <cell r="X222" t="str">
            <v>WHITE MARTINS GASES INDUSTRIAIS LTDA</v>
          </cell>
          <cell r="Y222" t="str">
            <v>Banco Bradesco S.A.</v>
          </cell>
          <cell r="Z222">
            <v>237</v>
          </cell>
          <cell r="AA222">
            <v>2373</v>
          </cell>
          <cell r="AB222">
            <v>276429</v>
          </cell>
          <cell r="AC222" t="str">
            <v>PR</v>
          </cell>
          <cell r="AD222" t="str">
            <v>Londrina</v>
          </cell>
          <cell r="AE222" t="str">
            <v>PO REF DANFE 8040 - WHITE MARTINS Baseado em Pedidos de compra 15145.</v>
          </cell>
          <cell r="AF222">
            <v>6864</v>
          </cell>
        </row>
        <row r="223">
          <cell r="W223" t="str">
            <v>11.782.004/0001-95</v>
          </cell>
          <cell r="X223" t="str">
            <v>OPERACIONAL PORTARIAS E SERVICOS LTDA</v>
          </cell>
          <cell r="Y223" t="str">
            <v>Banco Bradesco S.A.</v>
          </cell>
          <cell r="Z223">
            <v>237</v>
          </cell>
          <cell r="AA223">
            <v>561</v>
          </cell>
          <cell r="AB223">
            <v>22976</v>
          </cell>
          <cell r="AC223" t="str">
            <v>SP</v>
          </cell>
          <cell r="AD223" t="str">
            <v>Piracicaba</v>
          </cell>
          <cell r="AE223" t="str">
            <v>PO REF A SERVICOS CONTINUOS DE VIGIA- NFSE 56 Baseado em Pedidos de compra 15177.</v>
          </cell>
          <cell r="AF223">
            <v>19424.150000000001</v>
          </cell>
        </row>
        <row r="224">
          <cell r="X224" t="str">
            <v>ANDREA GIZELI PINHEIRO GRANADO BARBIERI</v>
          </cell>
          <cell r="Y224" t="str">
            <v>Banco Bradesco S.A.</v>
          </cell>
          <cell r="Z224">
            <v>237</v>
          </cell>
          <cell r="AA224">
            <v>3176</v>
          </cell>
          <cell r="AB224">
            <v>680132</v>
          </cell>
          <cell r="AC224" t="str">
            <v>SP</v>
          </cell>
          <cell r="AD224" t="str">
            <v>Bauru</v>
          </cell>
          <cell r="AE224" t="str">
            <v>PO REF FUNDO FIXO 005-DNBU-2026 - ANDREA GIZELI Baseado em Pedidos de compra 15072.</v>
          </cell>
          <cell r="AF224">
            <v>333.89</v>
          </cell>
        </row>
        <row r="225">
          <cell r="W225" t="str">
            <v>40.432.544/0001-47</v>
          </cell>
          <cell r="X225" t="str">
            <v>CLARO S.A.</v>
          </cell>
          <cell r="AC225" t="str">
            <v>SP</v>
          </cell>
          <cell r="AD225" t="str">
            <v>São Paulo</v>
          </cell>
          <cell r="AE225" t="str">
            <v>PO REF NFSTE 002529825 - CLARO S.A (FUNDO FIXO 005-DNBU-2026 - ANDREA GIZELI) Baseado em Pedidos de compra 15071.</v>
          </cell>
          <cell r="AF225">
            <v>3.89</v>
          </cell>
        </row>
        <row r="226">
          <cell r="W226" t="str">
            <v>32.853.748/0001-23</v>
          </cell>
          <cell r="X226" t="str">
            <v>LIDDERA GESTAO EMPRESARIAL LTDA</v>
          </cell>
          <cell r="Y226" t="str">
            <v>Banco Santander (Brasil) S. A.</v>
          </cell>
          <cell r="Z226">
            <v>33</v>
          </cell>
          <cell r="AA226">
            <v>4432</v>
          </cell>
          <cell r="AB226">
            <v>13004962</v>
          </cell>
          <cell r="AC226" t="str">
            <v>RJ</v>
          </cell>
          <cell r="AD226" t="str">
            <v>Rio das Ostras</v>
          </cell>
          <cell r="AE226" t="str">
            <v>PO REF NFSE 524 - LIDDERA GESTAO Baseado em Pedidos de compra 15150.</v>
          </cell>
          <cell r="AF226">
            <v>74936.399999999994</v>
          </cell>
        </row>
        <row r="227">
          <cell r="X227" t="str">
            <v>ZIGOMAR DA SILVA MUNIZ</v>
          </cell>
          <cell r="Y227" t="str">
            <v>Banco Bradesco S.A.</v>
          </cell>
          <cell r="Z227">
            <v>237</v>
          </cell>
          <cell r="AA227">
            <v>3176</v>
          </cell>
          <cell r="AB227">
            <v>680132</v>
          </cell>
          <cell r="AC227" t="str">
            <v>AM</v>
          </cell>
          <cell r="AD227" t="str">
            <v>Tefé</v>
          </cell>
          <cell r="AE227" t="str">
            <v>PO REF FUNDO FIXO 02/2026 - ZIGOMAR DA SILVA Baseado em Pedidos de compra 15215.</v>
          </cell>
          <cell r="AF227">
            <v>820</v>
          </cell>
        </row>
        <row r="228">
          <cell r="W228" t="str">
            <v>40.432.544/0436-28</v>
          </cell>
          <cell r="X228" t="str">
            <v>CLARO S.A.</v>
          </cell>
          <cell r="AC228" t="str">
            <v>GO</v>
          </cell>
          <cell r="AD228" t="str">
            <v>Goiânia</v>
          </cell>
          <cell r="AE228" t="str">
            <v>PEDIDO DE COMPRA NIMBI INTEGRADO- NFSC 557857 Baseado em Pedidos de compra 15224.</v>
          </cell>
          <cell r="AF228">
            <v>74.900000000000006</v>
          </cell>
        </row>
        <row r="229">
          <cell r="W229" t="str">
            <v>08.720.790/0001-91</v>
          </cell>
          <cell r="X229" t="str">
            <v>POLO ADMINISTRACAO LTDA</v>
          </cell>
          <cell r="Y229" t="str">
            <v>Banco do Brasil S.A.</v>
          </cell>
          <cell r="Z229">
            <v>1</v>
          </cell>
          <cell r="AA229">
            <v>1507</v>
          </cell>
          <cell r="AB229">
            <v>90823</v>
          </cell>
          <cell r="AC229" t="str">
            <v>DF</v>
          </cell>
          <cell r="AD229" t="str">
            <v>Brasília</v>
          </cell>
          <cell r="AE229" t="str">
            <v>PO REF NFSE 1383 - POLO ADMINISTRACAO Baseado em Pedidos de compra 15148.</v>
          </cell>
          <cell r="AF229">
            <v>7360.85</v>
          </cell>
        </row>
        <row r="230">
          <cell r="W230" t="str">
            <v>00.394.429/0001-00</v>
          </cell>
          <cell r="X230" t="str">
            <v>COMANDO DA AERONAUTICA</v>
          </cell>
          <cell r="AC230" t="str">
            <v>DF</v>
          </cell>
          <cell r="AD230" t="str">
            <v>Brasília</v>
          </cell>
          <cell r="AE230" t="str">
            <v>PO REF.  GUIA DE RECOLHIMENTO DA UNIÃO - GRU_012026_1892796 - COMANDO DA AERONAUTICA Baseado em Pedidos de compra 15287.</v>
          </cell>
          <cell r="AF230">
            <v>18585.29</v>
          </cell>
        </row>
        <row r="231">
          <cell r="W231" t="str">
            <v>48.307.127/0001-84</v>
          </cell>
          <cell r="X231" t="str">
            <v>PLANO DE APOSENTADORIA DE CONTRIBUICAO VARIAVEL</v>
          </cell>
          <cell r="Y231" t="str">
            <v>Banco Bradesco S.A.</v>
          </cell>
          <cell r="Z231">
            <v>237</v>
          </cell>
          <cell r="AA231">
            <v>2373</v>
          </cell>
          <cell r="AB231">
            <v>10301</v>
          </cell>
          <cell r="AC231" t="str">
            <v>RJ</v>
          </cell>
          <cell r="AD231" t="str">
            <v>Rio de Janeiro</v>
          </cell>
          <cell r="AE231" t="str">
            <v>PO REF. INFRAPREV CONTRIBUIÇÕES COMP. 01/2026 - ENCARGOS Baseado em Pedidos de compra 15293.</v>
          </cell>
          <cell r="AF231">
            <v>2180.67</v>
          </cell>
        </row>
        <row r="232">
          <cell r="W232" t="str">
            <v>49.572.442/0001-00</v>
          </cell>
          <cell r="X232" t="str">
            <v>ENFA - COMERCIO E SERVICOS DE LIMPEZA E CONSERVACAO LTDA</v>
          </cell>
          <cell r="Y232" t="str">
            <v>Banco Nu Pagamentos</v>
          </cell>
          <cell r="Z232">
            <v>260</v>
          </cell>
          <cell r="AA232">
            <v>1</v>
          </cell>
          <cell r="AB232">
            <v>6833845</v>
          </cell>
          <cell r="AC232" t="str">
            <v>PR</v>
          </cell>
          <cell r="AD232" t="str">
            <v>Cornélio Procópio</v>
          </cell>
          <cell r="AE232" t="str">
            <v>PO REF A SERVICO LIMPEZA- NFSE 1 Baseado em Pedidos de compra 15176.</v>
          </cell>
          <cell r="AF232">
            <v>10550.36</v>
          </cell>
        </row>
        <row r="233">
          <cell r="W233" t="str">
            <v>05.340.639/0001-30</v>
          </cell>
          <cell r="X233" t="str">
            <v>PRIME CONSULTORIA E ASSESSORIA EMPRESARIAL LTDA</v>
          </cell>
          <cell r="Y233" t="str">
            <v>Banco do Brasil S.A.</v>
          </cell>
          <cell r="Z233">
            <v>1</v>
          </cell>
          <cell r="AA233">
            <v>2857</v>
          </cell>
          <cell r="AB233">
            <v>86151</v>
          </cell>
          <cell r="AC233" t="str">
            <v>SP</v>
          </cell>
          <cell r="AD233" t="str">
            <v>Santana de Parnaíba</v>
          </cell>
          <cell r="AE233" t="str">
            <v>PO REF. FATURA 2722801  - PRIME CONSULTORIA Baseado em Pedidos de compra 15314.</v>
          </cell>
          <cell r="AF233">
            <v>6854.67</v>
          </cell>
        </row>
        <row r="234">
          <cell r="W234" t="str">
            <v>04.196.645/0001-00</v>
          </cell>
          <cell r="X234" t="str">
            <v>IMPRENSA NACIONAL</v>
          </cell>
          <cell r="AC234" t="str">
            <v>DF</v>
          </cell>
          <cell r="AD234" t="str">
            <v>Brasília</v>
          </cell>
          <cell r="AE234" t="str">
            <v>PO REF. BOLETO 4 - REF A PUBLICAÇÃO DO OFICIO 11568720 Baseado em Pedidos de compra 15319.</v>
          </cell>
          <cell r="AF234">
            <v>682.72</v>
          </cell>
        </row>
        <row r="235">
          <cell r="W235" t="str">
            <v>02.578.421/0001-20</v>
          </cell>
          <cell r="X235" t="str">
            <v>TRIBUNAL REGIONAL DO TRABALHO DA 1A. REGIAO</v>
          </cell>
          <cell r="AC235" t="str">
            <v>RJ</v>
          </cell>
          <cell r="AD235" t="str">
            <v>Rio de Janeiro</v>
          </cell>
          <cell r="AE235" t="str">
            <v>PO REF. CUSTAS JUDICIAS -  GUIA 0100670102024501 Baseado em Pedidos de compra 15320.</v>
          </cell>
          <cell r="AF235">
            <v>2000</v>
          </cell>
        </row>
        <row r="236">
          <cell r="W236" t="str">
            <v>02.578.421/0001-20</v>
          </cell>
          <cell r="X236" t="str">
            <v>TRIBUNAL REGIONAL DO TRABALHO DA 1A. REGIAO</v>
          </cell>
          <cell r="AC236" t="str">
            <v>RJ</v>
          </cell>
          <cell r="AD236" t="str">
            <v>Rio de Janeiro</v>
          </cell>
          <cell r="AE236" t="str">
            <v>PO REF. DEPOSITO RECURSAL - GUIA  032890002862602065 Baseado em Pedidos de compra 15321.</v>
          </cell>
          <cell r="AF236">
            <v>13813.83</v>
          </cell>
        </row>
        <row r="237">
          <cell r="W237" t="str">
            <v>38.877.148/0001-81</v>
          </cell>
          <cell r="X237" t="str">
            <v>NIBBLE TECNOLOGIA DA INFORMACAO LTDA.</v>
          </cell>
          <cell r="Y237" t="str">
            <v>Banco Bradesco S.A.</v>
          </cell>
          <cell r="Z237">
            <v>237</v>
          </cell>
          <cell r="AA237">
            <v>55</v>
          </cell>
          <cell r="AB237">
            <v>534414</v>
          </cell>
          <cell r="AC237" t="str">
            <v>SP</v>
          </cell>
          <cell r="AD237" t="str">
            <v>São Paulo</v>
          </cell>
          <cell r="AE237" t="str">
            <v>PO REF A SERVICOS TECNICOS- NFSE 8317 Baseado em Pedidos de compra 14865.</v>
          </cell>
          <cell r="AF237">
            <v>25050</v>
          </cell>
        </row>
        <row r="238">
          <cell r="W238" t="str">
            <v>35.820.448/0019-65</v>
          </cell>
          <cell r="X238" t="str">
            <v>WHITE MARTINS GASES INDUSTRIAIS LTDA</v>
          </cell>
          <cell r="Y238" t="str">
            <v>Banco Bradesco S.A.</v>
          </cell>
          <cell r="Z238">
            <v>237</v>
          </cell>
          <cell r="AA238">
            <v>2373</v>
          </cell>
          <cell r="AB238">
            <v>276429</v>
          </cell>
          <cell r="AC238" t="str">
            <v>ES</v>
          </cell>
          <cell r="AD238" t="str">
            <v>Cariacica</v>
          </cell>
          <cell r="AE238" t="str">
            <v>PO REF A FORNECIMETO GAS HELIO- NF 80637 Baseado em Pedidos de compra 14869.</v>
          </cell>
          <cell r="AF238">
            <v>5610</v>
          </cell>
        </row>
        <row r="239">
          <cell r="W239" t="str">
            <v>08.611.669/0003-93</v>
          </cell>
          <cell r="X239" t="str">
            <v>67 TELECOM LTDA</v>
          </cell>
          <cell r="AC239" t="str">
            <v>MS</v>
          </cell>
          <cell r="AD239" t="str">
            <v>Ponta Porã</v>
          </cell>
          <cell r="AE239" t="str">
            <v>PO REF. NFSC 6611 - 67 TELECOM Baseado em Pedidos de compra 14925.</v>
          </cell>
          <cell r="AF239">
            <v>159.80000000000001</v>
          </cell>
        </row>
        <row r="240">
          <cell r="W240" t="str">
            <v>40.432.544/0001-47</v>
          </cell>
          <cell r="X240" t="str">
            <v>CLARO S.A.</v>
          </cell>
          <cell r="AC240" t="str">
            <v>SP</v>
          </cell>
          <cell r="AD240" t="str">
            <v>São Paulo</v>
          </cell>
          <cell r="AE240" t="str">
            <v>Pedido de Compra Integrado NIMBI Baseado em Pedidos de compra 10714. REF. FATURA 177370655015 - CLARO S/A</v>
          </cell>
          <cell r="AF240">
            <v>224.7</v>
          </cell>
        </row>
        <row r="241">
          <cell r="W241" t="str">
            <v>00.352.294/0001-10</v>
          </cell>
          <cell r="X241" t="str">
            <v>EMPRESA BRASILEIRA DE INFRAESTRUTURA AEROPORTUARIA - INFRAER</v>
          </cell>
          <cell r="AC241" t="str">
            <v>DF</v>
          </cell>
          <cell r="AD241" t="str">
            <v>Brasília</v>
          </cell>
          <cell r="AE241" t="str">
            <v>PO REF RECIBO 0000005445073 -  RESSARCIMENTO DE PROVENTOS E ENCARGOS DOS FUNCIONÁRIOS CEDIDOS PARA A NAV BRASIL - MÊS 13º/2025 - INFRAERO Baseado em Pedidos de compra 14933.</v>
          </cell>
          <cell r="AF241">
            <v>132304.57999999999</v>
          </cell>
        </row>
        <row r="242">
          <cell r="X242" t="str">
            <v>ALBERTO REIS SILVA</v>
          </cell>
          <cell r="Y242" t="str">
            <v>Banco Bradesco S.A.</v>
          </cell>
          <cell r="Z242">
            <v>237</v>
          </cell>
          <cell r="AA242">
            <v>3176</v>
          </cell>
          <cell r="AB242">
            <v>680132</v>
          </cell>
          <cell r="AC242" t="str">
            <v>BA</v>
          </cell>
          <cell r="AD242" t="str">
            <v>Ilhéus</v>
          </cell>
          <cell r="AE242" t="str">
            <v>PO REF FUNDO FIXO 001/DNBIL/2026 - ALBERTO REIS Baseado em Pedidos de compra 14985.</v>
          </cell>
          <cell r="AF242">
            <v>29.9</v>
          </cell>
        </row>
        <row r="243">
          <cell r="W243" t="str">
            <v>13.850.516/0145-50</v>
          </cell>
          <cell r="X243" t="str">
            <v>RAMIRO CAMPELO COMERCIO DE UTILIDADES LTDA</v>
          </cell>
          <cell r="AC243" t="str">
            <v>BA</v>
          </cell>
          <cell r="AD243" t="str">
            <v>Ilhéus</v>
          </cell>
          <cell r="AE243" t="str">
            <v>PO REF DANFE 68816 - RAMIRO CAMPELO COMERCIO (FUNDO FIXO 001/DNBIL/2026 - ALBERTO REIS) Baseado em Pedidos de compra 14984.</v>
          </cell>
          <cell r="AF243">
            <v>29.9</v>
          </cell>
        </row>
        <row r="244">
          <cell r="W244" t="str">
            <v>05.111.857/0001-00</v>
          </cell>
          <cell r="X244" t="str">
            <v>Deloitte Touche Outsourcing Serviços Contábeis e Administativos</v>
          </cell>
          <cell r="Y244" t="str">
            <v>Banco Bradesco S.A.</v>
          </cell>
          <cell r="Z244">
            <v>237</v>
          </cell>
          <cell r="AA244">
            <v>156</v>
          </cell>
          <cell r="AB244">
            <v>185082</v>
          </cell>
          <cell r="AC244" t="str">
            <v>SP</v>
          </cell>
          <cell r="AD244" t="str">
            <v>São Paulo</v>
          </cell>
          <cell r="AE244" t="str">
            <v>PO REF A BPO- NFSE 67869 Baseado em Pedidos de compra 14997.</v>
          </cell>
          <cell r="AF244">
            <v>230746.35</v>
          </cell>
        </row>
        <row r="245">
          <cell r="W245" t="str">
            <v>05.111.857/0001-00</v>
          </cell>
          <cell r="X245" t="str">
            <v>Deloitte Touche Outsourcing Serviços Contábeis e Administativos</v>
          </cell>
          <cell r="Y245" t="str">
            <v>Banco Bradesco S.A.</v>
          </cell>
          <cell r="Z245">
            <v>237</v>
          </cell>
          <cell r="AA245">
            <v>156</v>
          </cell>
          <cell r="AB245">
            <v>185082</v>
          </cell>
          <cell r="AC245" t="str">
            <v>SP</v>
          </cell>
          <cell r="AD245" t="str">
            <v>São Paulo</v>
          </cell>
          <cell r="AE245" t="str">
            <v>PO REF A SERVICOS OTC EM JAN/26 PARA ALADA- NFSE 67874 Baseado em Pedidos de compra 14998.</v>
          </cell>
          <cell r="AF245">
            <v>7000</v>
          </cell>
        </row>
        <row r="246">
          <cell r="W246" t="str">
            <v>02.016.440/0001-62</v>
          </cell>
          <cell r="X246" t="str">
            <v>RGE SUL DISTRIBUIDORA DE ENERGIA S.A.</v>
          </cell>
          <cell r="AC246" t="str">
            <v>RS</v>
          </cell>
          <cell r="AD246" t="str">
            <v>São Leopoldo</v>
          </cell>
          <cell r="AE246" t="str">
            <v>PO REF A FORNECIMENTO ENERGIA ELETRICA- NFCEE 144796198 Baseado em Pedidos de compra 15000.</v>
          </cell>
          <cell r="AF246">
            <v>942.38</v>
          </cell>
        </row>
        <row r="247">
          <cell r="W247" t="str">
            <v>34.847.236/0001-80</v>
          </cell>
          <cell r="X247" t="str">
            <v>CORPO DE BOMBEIROS MILITAR DO ESTADO DO PARA</v>
          </cell>
          <cell r="AC247" t="str">
            <v>PA</v>
          </cell>
          <cell r="AD247" t="str">
            <v>Belém</v>
          </cell>
          <cell r="AE247" t="str">
            <v>PO REF. A TAXA  260215168907 DE RENOVAÇÃO DE LICENCIAMENTO DE EDIFICAÇÕES OU AREAS DE RISCO EXCETO GRUPO F RISCO MÉDIO. Baseado em Pedidos de compra 15001.</v>
          </cell>
          <cell r="AF247">
            <v>138.08000000000001</v>
          </cell>
        </row>
        <row r="248">
          <cell r="W248" t="str">
            <v>14.811.693/0001-07</v>
          </cell>
          <cell r="X248" t="str">
            <v>MSA COMERCIO DE EQUIPAMENTOS DE SEGURANCA LTDA</v>
          </cell>
          <cell r="Y248" t="str">
            <v>BANCOOB</v>
          </cell>
          <cell r="Z248">
            <v>756</v>
          </cell>
          <cell r="AA248">
            <v>4030</v>
          </cell>
          <cell r="AB248">
            <v>62546</v>
          </cell>
          <cell r="AC248" t="str">
            <v>MG</v>
          </cell>
          <cell r="AD248" t="str">
            <v>Sete Lagoas</v>
          </cell>
          <cell r="AE248" t="str">
            <v>Pedido de Compra Integrado NIMBI Baseado em Pedidos de compra 11624.- NFSe 418</v>
          </cell>
          <cell r="AF248">
            <v>2025.26</v>
          </cell>
        </row>
        <row r="249">
          <cell r="W249" t="str">
            <v>05.111.857/0001-00</v>
          </cell>
          <cell r="X249" t="str">
            <v>Deloitte Touche Outsourcing Serviços Contábeis e Administativos</v>
          </cell>
          <cell r="Y249" t="str">
            <v>Banco Bradesco S.A.</v>
          </cell>
          <cell r="Z249">
            <v>237</v>
          </cell>
          <cell r="AA249">
            <v>156</v>
          </cell>
          <cell r="AB249">
            <v>185082</v>
          </cell>
          <cell r="AC249" t="str">
            <v>SP</v>
          </cell>
          <cell r="AD249" t="str">
            <v>São Paulo</v>
          </cell>
          <cell r="AE249" t="str">
            <v>PO REF A SERVICO BPO JAN/2026 PARA ALADA- NFSE 67873 Baseado em Pedidos de compra 15007.</v>
          </cell>
          <cell r="AF249">
            <v>22500</v>
          </cell>
        </row>
        <row r="250">
          <cell r="W250" t="str">
            <v>37.381.902/0001-25</v>
          </cell>
          <cell r="X250" t="str">
            <v>REDE NACIONAL DE APRENDIZAGEM, PROMOCAO SOCIAL E INTEGRACAO</v>
          </cell>
          <cell r="Y250" t="str">
            <v>Banco do Brasil S.A.</v>
          </cell>
          <cell r="Z250">
            <v>1</v>
          </cell>
          <cell r="AA250">
            <v>5116</v>
          </cell>
          <cell r="AB250">
            <v>4222</v>
          </cell>
          <cell r="AC250" t="str">
            <v>SP</v>
          </cell>
          <cell r="AD250" t="str">
            <v>Campinas</v>
          </cell>
          <cell r="AE250" t="str">
            <v>PO REF A FORMACAO SOCIAL PROFISSIONALIZANTE- NFSE 128923 Baseado em Pedidos de compra 15012.</v>
          </cell>
          <cell r="AF250">
            <v>4068.51</v>
          </cell>
        </row>
        <row r="251">
          <cell r="X251" t="str">
            <v>GILSON JORDAO POWELL</v>
          </cell>
          <cell r="Y251" t="str">
            <v>Banco Bradesco S.A.</v>
          </cell>
          <cell r="Z251">
            <v>237</v>
          </cell>
          <cell r="AA251">
            <v>3176</v>
          </cell>
          <cell r="AB251">
            <v>680132</v>
          </cell>
          <cell r="AC251" t="str">
            <v>PB</v>
          </cell>
          <cell r="AD251" t="str">
            <v>Campina Grande</v>
          </cell>
          <cell r="AE251" t="str">
            <v>PO REF FUNDO FIXO 001/DNKG/2026 - GILSON JORDAO Baseado em Pedidos de compra 15008.</v>
          </cell>
          <cell r="AF251">
            <v>428</v>
          </cell>
        </row>
        <row r="252">
          <cell r="W252" t="str">
            <v>28.151.363/0001-47</v>
          </cell>
          <cell r="X252" t="str">
            <v>COMPANHIA ESPIRITO SANTENSE DE SANEAMENTO CESAN</v>
          </cell>
          <cell r="AC252" t="str">
            <v>ES</v>
          </cell>
          <cell r="AD252" t="str">
            <v>Vitória</v>
          </cell>
          <cell r="AE252" t="str">
            <v>PO REF. A FATURA 5802776012026 Baseado em Pedidos de compra 15024.</v>
          </cell>
          <cell r="AF252">
            <v>2192.66</v>
          </cell>
        </row>
        <row r="253">
          <cell r="W253" t="str">
            <v>33.919.741/0006-34</v>
          </cell>
          <cell r="X253" t="str">
            <v>AEROPORTOS DO NORDESTE DO BRASIL S.A.</v>
          </cell>
          <cell r="AC253" t="str">
            <v>CE</v>
          </cell>
          <cell r="AD253" t="str">
            <v>Juazeiro do Norte</v>
          </cell>
          <cell r="AE253" t="str">
            <v>PO REF. A FATURA 250013568 - RATEIO DE DESPESAS COM ENERGIA ELÉTRICA Baseado em Pedidos de compra 15046.</v>
          </cell>
          <cell r="AF253">
            <v>885</v>
          </cell>
        </row>
        <row r="254">
          <cell r="W254" t="str">
            <v>37.381.902/0001-25</v>
          </cell>
          <cell r="X254" t="str">
            <v>REDE NACIONAL DE APRENDIZAGEM, PROMOCAO SOCIAL E INTEGRACAO</v>
          </cell>
          <cell r="Y254" t="str">
            <v>Banco do Brasil S.A.</v>
          </cell>
          <cell r="Z254">
            <v>1</v>
          </cell>
          <cell r="AA254">
            <v>5116</v>
          </cell>
          <cell r="AB254">
            <v>4222</v>
          </cell>
          <cell r="AC254" t="str">
            <v>DF</v>
          </cell>
          <cell r="AD254" t="str">
            <v>Brasília</v>
          </cell>
          <cell r="AE254" t="str">
            <v>PO REF. A NFSE 128926 Baseado em Pedidos de compra 15048.</v>
          </cell>
          <cell r="AF254">
            <v>1797.32</v>
          </cell>
        </row>
        <row r="255">
          <cell r="W255" t="str">
            <v>05.543.471/0001-60</v>
          </cell>
          <cell r="X255" t="str">
            <v>SANAUTO COMERCIO DE PECAS E SERVICOS LTDA</v>
          </cell>
          <cell r="AC255" t="str">
            <v>PE</v>
          </cell>
          <cell r="AD255" t="str">
            <v>Petrolina</v>
          </cell>
          <cell r="AE255" t="str">
            <v>PO REF DANFE 22215 - SANAUTO COMERCIO (FUNDO FIXO 003-DNBPL-2026 - JOSE AGEU) Baseado em Pedidos de compra 15080.</v>
          </cell>
          <cell r="AF255">
            <v>54</v>
          </cell>
        </row>
        <row r="256">
          <cell r="W256" t="str">
            <v>53.727.755/0001-59</v>
          </cell>
          <cell r="X256" t="str">
            <v>SANAUTO SERVICOS LTDA</v>
          </cell>
          <cell r="AC256" t="str">
            <v>PE</v>
          </cell>
          <cell r="AD256" t="str">
            <v>Petrolina</v>
          </cell>
          <cell r="AE256" t="str">
            <v>PO REF NFSE 3180 - SANAUTO SERVICOS (FUNDO FIXO 003-DNBPL-2026 - JOSE AGEU) Baseado em Pedidos de compra 15079.</v>
          </cell>
          <cell r="AF256">
            <v>120</v>
          </cell>
        </row>
        <row r="257">
          <cell r="W257" t="str">
            <v>02.919.217/0001-25</v>
          </cell>
          <cell r="X257" t="str">
            <v>MARIA MARLUCE DE VASCONCELOS BEZERRA</v>
          </cell>
          <cell r="AC257" t="str">
            <v>PE</v>
          </cell>
          <cell r="AD257" t="str">
            <v>Petrolina</v>
          </cell>
          <cell r="AE257" t="str">
            <v>PO REF DANFE 1754 - MARIA MARLUCE (FUNDO FIXO 003-DNBPL-2026 - JOSE AGEU) Baseado em Pedidos de compra 15078.</v>
          </cell>
          <cell r="AF257">
            <v>432</v>
          </cell>
        </row>
        <row r="258">
          <cell r="X258" t="str">
            <v>JOSE AGEU LAYME NETO</v>
          </cell>
          <cell r="Y258" t="str">
            <v>Banco Bradesco S.A.</v>
          </cell>
          <cell r="Z258">
            <v>237</v>
          </cell>
          <cell r="AA258">
            <v>3176</v>
          </cell>
          <cell r="AB258">
            <v>680132</v>
          </cell>
          <cell r="AC258" t="str">
            <v>PE</v>
          </cell>
          <cell r="AD258" t="str">
            <v>Petrolina</v>
          </cell>
          <cell r="AE258" t="str">
            <v>PO REF FUNDO FIXO 003-DNBPL-2026 - JOSE AGEU Baseado em Pedidos de compra 15077.</v>
          </cell>
          <cell r="AF258">
            <v>562</v>
          </cell>
        </row>
        <row r="259">
          <cell r="X259" t="str">
            <v>JOHNATHAN PIANCO SILVA</v>
          </cell>
          <cell r="Y259" t="str">
            <v>Banco Bradesco S.A.</v>
          </cell>
          <cell r="Z259">
            <v>237</v>
          </cell>
          <cell r="AA259">
            <v>3176</v>
          </cell>
          <cell r="AB259">
            <v>680132</v>
          </cell>
          <cell r="AC259" t="str">
            <v>PA</v>
          </cell>
          <cell r="AD259" t="str">
            <v>Marabá</v>
          </cell>
          <cell r="AE259" t="str">
            <v>PO REF FUNDO FIXO 002-DNMA-2026 - JOHNATHAN PIANCO SILVA Baseado em Pedidos de compra 15096.</v>
          </cell>
          <cell r="AF259">
            <v>242.9</v>
          </cell>
        </row>
        <row r="260">
          <cell r="X260" t="str">
            <v>TACIANA LUIZA DE SOUZA MATOS</v>
          </cell>
          <cell r="Y260" t="str">
            <v>Banco Bradesco S.A.</v>
          </cell>
          <cell r="Z260">
            <v>237</v>
          </cell>
          <cell r="AA260">
            <v>3176</v>
          </cell>
          <cell r="AB260">
            <v>680132</v>
          </cell>
          <cell r="AC260" t="str">
            <v>PB</v>
          </cell>
          <cell r="AD260" t="str">
            <v>Bayeux</v>
          </cell>
          <cell r="AE260" t="str">
            <v>PO REF FUNDO FIXO 01-DNBJP-2026 - TACIANA LUIZA Baseado em Pedidos de compra 15097.</v>
          </cell>
          <cell r="AF260">
            <v>285</v>
          </cell>
        </row>
        <row r="261">
          <cell r="W261" t="str">
            <v>05.111.857/0001-00</v>
          </cell>
          <cell r="X261" t="str">
            <v>Deloitte Touche Outsourcing Serviços Contábeis e Administativos</v>
          </cell>
          <cell r="Y261" t="str">
            <v>Banco Bradesco S.A.</v>
          </cell>
          <cell r="Z261">
            <v>237</v>
          </cell>
          <cell r="AA261">
            <v>156</v>
          </cell>
          <cell r="AB261">
            <v>185082</v>
          </cell>
          <cell r="AC261" t="str">
            <v>SP</v>
          </cell>
          <cell r="AD261" t="str">
            <v>São Paulo</v>
          </cell>
          <cell r="AE261" t="str">
            <v>PO REF NFSE 67871 - DELOITTE Baseado em Pedidos de compra 15102.</v>
          </cell>
          <cell r="AF261">
            <v>545935.30000000005</v>
          </cell>
        </row>
        <row r="262">
          <cell r="W262" t="str">
            <v>22.626.928/0001-19</v>
          </cell>
          <cell r="X262" t="str">
            <v>ACF AR CONDICIONADO MANUTENCAO E INSTALACAO LTDA</v>
          </cell>
          <cell r="Y262" t="str">
            <v>Cora SCD S.A.</v>
          </cell>
          <cell r="Z262">
            <v>403</v>
          </cell>
          <cell r="AA262">
            <v>1</v>
          </cell>
          <cell r="AB262">
            <v>5804487</v>
          </cell>
          <cell r="AC262" t="str">
            <v>SP</v>
          </cell>
          <cell r="AD262" t="str">
            <v>São Paulo</v>
          </cell>
          <cell r="AE262" t="str">
            <v>Pedido de Compra Integrado NIMBI Baseado em Pedidos de compra 13096. - NFSE 84 - ACF AR CONDICIONADO</v>
          </cell>
          <cell r="AF262">
            <v>5960</v>
          </cell>
        </row>
        <row r="263">
          <cell r="W263" t="str">
            <v>40.432.544/0224-69</v>
          </cell>
          <cell r="X263" t="str">
            <v>CLARO S.A.</v>
          </cell>
          <cell r="AC263" t="str">
            <v>PR</v>
          </cell>
          <cell r="AD263" t="str">
            <v>Curitiba</v>
          </cell>
          <cell r="AE263" t="str">
            <v>PO REF A SERVICO TELEFONIA MOVEL- NFSC 1097148 Baseado em Pedidos de compra 14992.</v>
          </cell>
          <cell r="AF263">
            <v>149.80000000000001</v>
          </cell>
        </row>
        <row r="264">
          <cell r="W264" t="str">
            <v>05.111.857/0001-00</v>
          </cell>
          <cell r="X264" t="str">
            <v>Deloitte Touche Outsourcing Serviços Contábeis e Administativos</v>
          </cell>
          <cell r="Y264" t="str">
            <v>Banco Bradesco S.A.</v>
          </cell>
          <cell r="Z264">
            <v>237</v>
          </cell>
          <cell r="AA264">
            <v>156</v>
          </cell>
          <cell r="AB264">
            <v>185082</v>
          </cell>
          <cell r="AC264" t="str">
            <v>SP</v>
          </cell>
          <cell r="AD264" t="str">
            <v>São Paulo</v>
          </cell>
          <cell r="AE264" t="str">
            <v>PO REF NFSE 67868 - DELOITTE Baseado em Pedidos de compra 15116.</v>
          </cell>
          <cell r="AF264">
            <v>3213.77</v>
          </cell>
        </row>
        <row r="265">
          <cell r="W265" t="str">
            <v>40.432.544/0224-69</v>
          </cell>
          <cell r="X265" t="str">
            <v>CLARO S.A.</v>
          </cell>
          <cell r="AC265" t="str">
            <v>PR</v>
          </cell>
          <cell r="AD265" t="str">
            <v>Curitiba</v>
          </cell>
          <cell r="AE265" t="str">
            <v>Pedido de Compra Integrado NIMBI- NFSC 1097150 Baseado em Pedidos de compra 15117.</v>
          </cell>
          <cell r="AF265">
            <v>74.900000000000006</v>
          </cell>
        </row>
        <row r="266">
          <cell r="W266" t="str">
            <v>40.432.544/0001-47</v>
          </cell>
          <cell r="X266" t="str">
            <v>CLARO S.A.</v>
          </cell>
          <cell r="AC266" t="str">
            <v>SP</v>
          </cell>
          <cell r="AD266" t="str">
            <v>São Paulo</v>
          </cell>
          <cell r="AE266" t="str">
            <v>PO REF A SERVICO TELEFONIA MOVEL- NFSC 71166662 Baseado em Pedidos de compra 15126.</v>
          </cell>
          <cell r="AF266">
            <v>74.900000000000006</v>
          </cell>
        </row>
        <row r="267">
          <cell r="W267" t="str">
            <v>21.314.559/0001-66</v>
          </cell>
          <cell r="X267" t="str">
            <v>MOVIDA PARTICIPACOES S.A</v>
          </cell>
          <cell r="Y267" t="str">
            <v>Itaú Unibanco  S.A.</v>
          </cell>
          <cell r="Z267">
            <v>341</v>
          </cell>
          <cell r="AA267">
            <v>142</v>
          </cell>
          <cell r="AB267">
            <v>97630</v>
          </cell>
          <cell r="AC267" t="str">
            <v>SP</v>
          </cell>
          <cell r="AD267" t="str">
            <v>São Paulo</v>
          </cell>
          <cell r="AE267" t="str">
            <v>Pedido de Compra Integrado NIMBI - REF. FATURA 7829952 Baseado em Pedidos de compra 13843.</v>
          </cell>
          <cell r="AF267">
            <v>660.31</v>
          </cell>
        </row>
        <row r="268">
          <cell r="X268" t="str">
            <v>DAYSE BRAZ DA SILVA</v>
          </cell>
          <cell r="Y268" t="str">
            <v>Banco do Brasil S.A.</v>
          </cell>
          <cell r="Z268">
            <v>1</v>
          </cell>
          <cell r="AA268">
            <v>51</v>
          </cell>
          <cell r="AB268">
            <v>81854</v>
          </cell>
          <cell r="AC268" t="str">
            <v>RJ</v>
          </cell>
          <cell r="AD268" t="str">
            <v>Macaé</v>
          </cell>
          <cell r="AE268" t="str">
            <v>PO REF. AO REEMBOLSO DE PASSAGEM  - PLANO DE DESPESA 2826 Baseado em Pedidos de compra 15130.</v>
          </cell>
          <cell r="AF268">
            <v>254.37</v>
          </cell>
        </row>
        <row r="269">
          <cell r="X269" t="str">
            <v>CLAUDEMIR ROGERIO DE ALMEIDA</v>
          </cell>
          <cell r="Y269" t="str">
            <v>Banco Santander (Brasil) S. A.</v>
          </cell>
          <cell r="Z269">
            <v>33</v>
          </cell>
          <cell r="AA269">
            <v>157</v>
          </cell>
          <cell r="AB269">
            <v>1005565</v>
          </cell>
          <cell r="AC269" t="str">
            <v>SP</v>
          </cell>
          <cell r="AD269" t="str">
            <v>Campinas</v>
          </cell>
          <cell r="AE269" t="str">
            <v>PO REF. AO REEMBOLSO DE PEDÁGIO -  EXTRATO DE DESPESA 2894 Baseado em Pedidos de compra 15131.</v>
          </cell>
          <cell r="AF269">
            <v>54.6</v>
          </cell>
        </row>
        <row r="270">
          <cell r="X270" t="str">
            <v>ALEXANDRE AKIHITO NAKASATO HAMADA</v>
          </cell>
          <cell r="Y270" t="str">
            <v>Itaú Unibanco  S.A.</v>
          </cell>
          <cell r="Z270">
            <v>341</v>
          </cell>
          <cell r="AA270">
            <v>5823</v>
          </cell>
          <cell r="AB270">
            <v>5715</v>
          </cell>
          <cell r="AC270" t="str">
            <v>SP</v>
          </cell>
          <cell r="AD270" t="str">
            <v>Bauru</v>
          </cell>
          <cell r="AE270" t="str">
            <v>PO REF. A REEMBOLSO DE PEDAGIO E COMBUSTIVEL - EXTRATO DE DESPESA  2831 Baseado em Pedidos de compra 15134.</v>
          </cell>
          <cell r="AF270">
            <v>507.53</v>
          </cell>
        </row>
        <row r="271">
          <cell r="X271" t="str">
            <v>FRANCISCO CARNEIRO NETO</v>
          </cell>
          <cell r="Y271" t="str">
            <v>Banco Santander (Brasil) S. A.</v>
          </cell>
          <cell r="Z271">
            <v>33</v>
          </cell>
          <cell r="AA271">
            <v>3190</v>
          </cell>
          <cell r="AB271">
            <v>1000507</v>
          </cell>
          <cell r="AC271" t="str">
            <v>RJ</v>
          </cell>
          <cell r="AD271" t="str">
            <v>Rio de Janeiro</v>
          </cell>
          <cell r="AE271" t="str">
            <v>PO REF. AO REEMBOLSO DE PASSAGEM - EXTRATO DE DESPESA 2848 Baseado em Pedidos de compra 15137.</v>
          </cell>
          <cell r="AF271">
            <v>172.91</v>
          </cell>
        </row>
        <row r="272">
          <cell r="W272" t="str">
            <v>13.322.968/0001-86</v>
          </cell>
          <cell r="X272" t="str">
            <v>N1 DISTRIBUIDORA DE TECNOLOGIA LTDA</v>
          </cell>
          <cell r="Y272" t="str">
            <v>Itaú Unibanco  S.A.</v>
          </cell>
          <cell r="Z272">
            <v>341</v>
          </cell>
          <cell r="AA272">
            <v>1841</v>
          </cell>
          <cell r="AB272">
            <v>99683</v>
          </cell>
          <cell r="AC272" t="str">
            <v>SP</v>
          </cell>
          <cell r="AD272" t="str">
            <v>São Paulo</v>
          </cell>
          <cell r="AE272" t="str">
            <v>Pedido de Compra Integrado NIMBI Baseado em Pedidos de compra 13575.</v>
          </cell>
          <cell r="AF272">
            <v>348.5</v>
          </cell>
        </row>
        <row r="273">
          <cell r="X273" t="str">
            <v>BRUNO SANTOS DE MELO</v>
          </cell>
          <cell r="Y273" t="str">
            <v>Banco Bradesco S.A.</v>
          </cell>
          <cell r="Z273">
            <v>237</v>
          </cell>
          <cell r="AA273">
            <v>3176</v>
          </cell>
          <cell r="AB273">
            <v>680132</v>
          </cell>
          <cell r="AC273" t="str">
            <v>CE</v>
          </cell>
          <cell r="AD273" t="str">
            <v>Juazeiro do Norte</v>
          </cell>
          <cell r="AE273" t="str">
            <v>PO REF FUNDO FIXO 001_DNJU_2026 - BRUNO SANTOS DE MELO Baseado em Pedidos de compra 15133.</v>
          </cell>
          <cell r="AF273">
            <v>500.81</v>
          </cell>
        </row>
        <row r="274">
          <cell r="W274" t="str">
            <v>26.083.002/0001-85</v>
          </cell>
          <cell r="X274" t="str">
            <v>R K COBRANCAS LTDA</v>
          </cell>
          <cell r="Y274" t="str">
            <v>Banco do Brasil S.A.</v>
          </cell>
          <cell r="Z274">
            <v>1</v>
          </cell>
          <cell r="AA274">
            <v>452</v>
          </cell>
          <cell r="AB274">
            <v>52481</v>
          </cell>
          <cell r="AC274" t="str">
            <v>DF</v>
          </cell>
          <cell r="AD274" t="str">
            <v>Brasília</v>
          </cell>
          <cell r="AE274" t="str">
            <v>PO REF A DEPOSITO JUDICIAL REF CONTRACHEQUE JAN/26- 20198070001- PROCESSO 0706817-06.2019.8.07.0001 Baseado em Pedidos de compra 15180.</v>
          </cell>
          <cell r="AF274">
            <v>950.84</v>
          </cell>
        </row>
        <row r="275">
          <cell r="W275" t="str">
            <v>77.821.841/0001-94</v>
          </cell>
          <cell r="X275" t="str">
            <v>PARANA TRIBUNAL DE JUSTICA</v>
          </cell>
          <cell r="AC275" t="str">
            <v>PR</v>
          </cell>
          <cell r="AD275" t="str">
            <v>Curitiba</v>
          </cell>
          <cell r="AE275" t="str">
            <v>PO REF A DEPOSITO JUDICIAL REF CONTRACHEQUE JAN/26- 20228160014- PROCESSO 0071936-56.2022.8.16.0014 Baseado em Pedidos de compra 15182.</v>
          </cell>
          <cell r="AF275">
            <v>1944.69</v>
          </cell>
        </row>
        <row r="276">
          <cell r="W276" t="str">
            <v>28.538.734/0001-48</v>
          </cell>
          <cell r="X276" t="str">
            <v>TRIBUNAL DE JUSTICA DO ESTADO DO RIO DE JANEIRO</v>
          </cell>
          <cell r="AC276" t="str">
            <v>RJ</v>
          </cell>
          <cell r="AD276" t="str">
            <v>Rio de Janeiro</v>
          </cell>
          <cell r="AE276" t="str">
            <v>PO REF A DEPOSITO JUDICIAL REF CONTRACHEQUE JAN/26- 20168190001- PROCESSO 0395386-20.2016.8.19.0001 Baseado em Pedidos de compra 15183.</v>
          </cell>
          <cell r="AF276">
            <v>463.61</v>
          </cell>
        </row>
        <row r="277">
          <cell r="W277" t="str">
            <v>40.432.544/0118-58</v>
          </cell>
          <cell r="X277" t="str">
            <v>CLARO S.A.</v>
          </cell>
          <cell r="AC277" t="str">
            <v>ES</v>
          </cell>
          <cell r="AD277" t="str">
            <v>Vitória</v>
          </cell>
          <cell r="AE277" t="str">
            <v>Pedido de Compra Integrado NIMBI- NFSC 738601 Baseado em Pedidos de compra 15114.</v>
          </cell>
          <cell r="AF277">
            <v>224.7</v>
          </cell>
        </row>
        <row r="278">
          <cell r="W278" t="str">
            <v>19.726.111/0001-08</v>
          </cell>
          <cell r="X278" t="str">
            <v>CONCESSIONARIA AEROPORTO RIO DE JANEIRO S.A.</v>
          </cell>
          <cell r="AC278" t="str">
            <v>RJ</v>
          </cell>
          <cell r="AD278" t="str">
            <v>Rio de Janeiro</v>
          </cell>
          <cell r="AE278" t="str">
            <v>PO REF. RECIBO 600031617 - RIO GALEÃO Baseado em Pedidos de compra 15217.</v>
          </cell>
          <cell r="AF278">
            <v>22774.84</v>
          </cell>
        </row>
        <row r="279">
          <cell r="W279" t="str">
            <v>21.314.559/0001-66</v>
          </cell>
          <cell r="X279" t="str">
            <v>MOVIDA PARTICIPACOES S.A</v>
          </cell>
          <cell r="Y279" t="str">
            <v>Itaú Unibanco  S.A.</v>
          </cell>
          <cell r="Z279">
            <v>341</v>
          </cell>
          <cell r="AA279">
            <v>142</v>
          </cell>
          <cell r="AB279">
            <v>97630</v>
          </cell>
          <cell r="AC279" t="str">
            <v>SP</v>
          </cell>
          <cell r="AD279" t="str">
            <v>São Paulo</v>
          </cell>
          <cell r="AE279" t="str">
            <v>Pedido de Compra Integrado NIMBI Baseado em Pedidos de compra 14224. -  REF. FATURA 7829953</v>
          </cell>
          <cell r="AF279">
            <v>426.27</v>
          </cell>
        </row>
        <row r="280">
          <cell r="W280" t="str">
            <v>11.574.847/0001-04</v>
          </cell>
          <cell r="X280" t="str">
            <v>SYC SOLUCOES E GESTAO DE SEGURANCA LTDA</v>
          </cell>
          <cell r="Y280" t="str">
            <v>Itaú Unibanco  S.A.</v>
          </cell>
          <cell r="Z280">
            <v>341</v>
          </cell>
          <cell r="AA280">
            <v>23</v>
          </cell>
          <cell r="AB280">
            <v>99662</v>
          </cell>
          <cell r="AC280" t="str">
            <v>RJ</v>
          </cell>
          <cell r="AD280" t="str">
            <v>Rio de Janeiro</v>
          </cell>
          <cell r="AE280" t="str">
            <v>Pedido de Compra Integrado NIMBI Baseado em Pedidos de compra 13256. - NFSE 104 - SYC SOLUCOES</v>
          </cell>
          <cell r="AF280">
            <v>762.17</v>
          </cell>
        </row>
        <row r="281">
          <cell r="X281" t="str">
            <v>RISONEIDE ANGELINA DE OLIVEIRA SILVA</v>
          </cell>
          <cell r="Y281" t="str">
            <v>Banco Bradesco S.A.</v>
          </cell>
          <cell r="Z281">
            <v>237</v>
          </cell>
          <cell r="AA281">
            <v>3176</v>
          </cell>
          <cell r="AB281">
            <v>680132</v>
          </cell>
          <cell r="AC281" t="str">
            <v>AP</v>
          </cell>
          <cell r="AD281" t="str">
            <v>Macapá</v>
          </cell>
          <cell r="AE281" t="str">
            <v>PO REF. FFX 001-DNMQ-2026 Baseado em Pedidos de compra 15228.</v>
          </cell>
          <cell r="AF281">
            <v>1498</v>
          </cell>
        </row>
        <row r="282">
          <cell r="W282" t="str">
            <v>00.352.294/0001-10</v>
          </cell>
          <cell r="X282" t="str">
            <v>EMPRESA BRASILEIRA DE INFRAESTRUTURA AEROPORTUARIA - INFRAER</v>
          </cell>
          <cell r="AC282" t="str">
            <v>DF</v>
          </cell>
          <cell r="AD282" t="str">
            <v>Brasília</v>
          </cell>
          <cell r="AE282" t="str">
            <v>PO REF.  RECIBO 5450722 Baseado em Pedidos de compra 15238.</v>
          </cell>
          <cell r="AF282">
            <v>273</v>
          </cell>
        </row>
        <row r="283">
          <cell r="W283" t="str">
            <v>50.524.705/0001-86</v>
          </cell>
          <cell r="X283" t="str">
            <v>K3 ADM LTDA</v>
          </cell>
          <cell r="AC283" t="str">
            <v>ES</v>
          </cell>
          <cell r="AD283" t="str">
            <v>Serra</v>
          </cell>
          <cell r="AE283" t="str">
            <v>PO REF. NFSE 1 - K3 ADM LTDA (FUNDO FIXO - 001-DNVT-2026 - TATIANA CARDONA) Baseado em Pedidos de compra 15254.</v>
          </cell>
          <cell r="AF283">
            <v>130</v>
          </cell>
        </row>
        <row r="284">
          <cell r="W284" t="str">
            <v>50.524.705/0001-86</v>
          </cell>
          <cell r="X284" t="str">
            <v>K3 ADM LTDA</v>
          </cell>
          <cell r="AC284" t="str">
            <v>ES</v>
          </cell>
          <cell r="AD284" t="str">
            <v>Serra</v>
          </cell>
          <cell r="AE284" t="str">
            <v>PO REF. NFSE 22 - K3 ADM LTDA (FUND FIXO - 001-DNVT-2026 - TATIANA CARDONA) Baseado em Pedidos de compra 15256.</v>
          </cell>
          <cell r="AF284">
            <v>130</v>
          </cell>
        </row>
        <row r="285">
          <cell r="X285" t="str">
            <v>TATIANA CARDONA UVEDA</v>
          </cell>
          <cell r="Y285" t="str">
            <v>Banco Bradesco S.A.</v>
          </cell>
          <cell r="Z285">
            <v>237</v>
          </cell>
          <cell r="AA285">
            <v>3176</v>
          </cell>
          <cell r="AB285">
            <v>680132</v>
          </cell>
          <cell r="AC285" t="str">
            <v>ES</v>
          </cell>
          <cell r="AD285" t="str">
            <v>Vitória</v>
          </cell>
          <cell r="AE285" t="str">
            <v>PO REF. FUNDO FIXO - 001-DNVT-2026 - TATIANA CARDONA Baseado em Pedidos de compra 15257.</v>
          </cell>
          <cell r="AF285">
            <v>760</v>
          </cell>
        </row>
        <row r="286">
          <cell r="W286" t="str">
            <v>04.901.025/0001-17</v>
          </cell>
          <cell r="X286" t="str">
            <v>INSET MAX - IM MANUTENCAO PREDIAL LTDA</v>
          </cell>
          <cell r="Y286" t="str">
            <v>Itaú Unibanco  S.A.</v>
          </cell>
          <cell r="Z286">
            <v>341</v>
          </cell>
          <cell r="AA286">
            <v>8072</v>
          </cell>
          <cell r="AB286">
            <v>19506</v>
          </cell>
          <cell r="AC286" t="str">
            <v>RJ</v>
          </cell>
          <cell r="AD286" t="str">
            <v>Rio de Janeiro</v>
          </cell>
          <cell r="AE286" t="str">
            <v>Pedido de Compra Integrado NIMBI Baseado em Pedidos de compra 8279. - NFSE 111 - INSET MAX</v>
          </cell>
          <cell r="AF286">
            <v>760</v>
          </cell>
        </row>
        <row r="287">
          <cell r="X287" t="str">
            <v>OXIVIT SOLUCOES, GASES E EQUIPAMENTOS LTDA</v>
          </cell>
          <cell r="AC287" t="str">
            <v>ES</v>
          </cell>
          <cell r="AD287" t="str">
            <v>Serra</v>
          </cell>
          <cell r="AE287" t="str">
            <v>PO REF. DANFE 191305 - OXIVIT (FUNDO FIXO - 001-DNVT-2026 - TATIANA CARDONA) Baseado em Pedidos de compra 15252.</v>
          </cell>
          <cell r="AF287">
            <v>500</v>
          </cell>
        </row>
        <row r="288">
          <cell r="W288" t="str">
            <v>11.564.592/0001-90</v>
          </cell>
          <cell r="X288" t="str">
            <v>MESKO COMERCIO DE INFORMATICA LTDA</v>
          </cell>
          <cell r="Y288" t="str">
            <v>Itaú Unibanco  S.A.</v>
          </cell>
          <cell r="Z288">
            <v>341</v>
          </cell>
          <cell r="AA288">
            <v>7653</v>
          </cell>
          <cell r="AB288">
            <v>99638</v>
          </cell>
          <cell r="AC288" t="str">
            <v>SP</v>
          </cell>
          <cell r="AD288" t="str">
            <v>Cotia</v>
          </cell>
          <cell r="AE288" t="str">
            <v>Pedido de Compra Integrado NIMBI Baseado em Pedidos de compra 11933. - DANFE 5669 - MESKO COMERCIO</v>
          </cell>
          <cell r="AF288">
            <v>3245</v>
          </cell>
        </row>
        <row r="289">
          <cell r="W289" t="str">
            <v>16.963.926/0001-12</v>
          </cell>
          <cell r="X289" t="str">
            <v>EURO SERVICE LTDA</v>
          </cell>
          <cell r="Y289" t="str">
            <v>Itaú Unibanco  S.A.</v>
          </cell>
          <cell r="Z289">
            <v>341</v>
          </cell>
          <cell r="AA289">
            <v>2927</v>
          </cell>
          <cell r="AB289">
            <v>99368</v>
          </cell>
          <cell r="AC289" t="str">
            <v>RJ</v>
          </cell>
          <cell r="AD289" t="str">
            <v>Niterói</v>
          </cell>
          <cell r="AE289" t="str">
            <v>PO REF. NFSE 115 - EURO Baseado em Pedidos de compra 15317.</v>
          </cell>
          <cell r="AF289">
            <v>17588.46</v>
          </cell>
        </row>
        <row r="290">
          <cell r="W290" t="str">
            <v>03.773.524/0001-03</v>
          </cell>
          <cell r="X290" t="str">
            <v>TRIBUNAL REGIONAL DO TRABALHO DA 15A. REGIAO</v>
          </cell>
          <cell r="AC290" t="str">
            <v>SP</v>
          </cell>
          <cell r="AD290" t="str">
            <v>Campinas</v>
          </cell>
          <cell r="AE290" t="str">
            <v>PO REF A DEPOSITO RECURSAL TRABALHISTA ADRIANA MARIA BEZERRA FERREIRA- 81380000017519785- PROCESSO 00101877620245150004 Baseado em Pedidos de compra 15323.</v>
          </cell>
          <cell r="AF290">
            <v>27627.66</v>
          </cell>
        </row>
        <row r="291">
          <cell r="W291" t="str">
            <v>03.773.524/0001-03</v>
          </cell>
          <cell r="X291" t="str">
            <v>TRIBUNAL REGIONAL DO TRABALHO DA 15A. REGIAO</v>
          </cell>
          <cell r="AC291" t="str">
            <v>SP</v>
          </cell>
          <cell r="AD291" t="str">
            <v>Campinas</v>
          </cell>
          <cell r="AE291" t="str">
            <v>PO REF A CUSTA JUDICIAL RECLAMACAO TRABALHISTA ADRIANA MARIA BEZERRA FERREIRA- 81380000017519890- PROCESSO 00101877620245150004 Baseado em Pedidos de compra 15324.</v>
          </cell>
          <cell r="AF291">
            <v>1200</v>
          </cell>
        </row>
        <row r="292">
          <cell r="W292" t="str">
            <v>49.075.932/0001-92</v>
          </cell>
          <cell r="X292" t="str">
            <v>49.075.932 SAMUEL BARROS RANIERI</v>
          </cell>
          <cell r="Y292" t="str">
            <v>Banco Nu Pagamentos</v>
          </cell>
          <cell r="Z292">
            <v>260</v>
          </cell>
          <cell r="AA292">
            <v>1</v>
          </cell>
          <cell r="AB292">
            <v>84307176</v>
          </cell>
          <cell r="AC292" t="str">
            <v>PA</v>
          </cell>
          <cell r="AD292" t="str">
            <v>Santarém</v>
          </cell>
          <cell r="AE292" t="str">
            <v>Pedido de Compra Integrado NIMBI Baseado em Pedidos de compra 13425. - NFSE 315 - SAMUEL BARROS</v>
          </cell>
          <cell r="AF292">
            <v>3410.04</v>
          </cell>
        </row>
        <row r="293">
          <cell r="W293" t="str">
            <v>02.306.220/0001-73</v>
          </cell>
          <cell r="X293" t="str">
            <v>MIRANTE TECNOLOGIA S/A</v>
          </cell>
          <cell r="Y293" t="str">
            <v>Banco do Brasil S.A.</v>
          </cell>
          <cell r="Z293">
            <v>1</v>
          </cell>
          <cell r="AA293">
            <v>452</v>
          </cell>
          <cell r="AB293">
            <v>900236</v>
          </cell>
          <cell r="AC293" t="str">
            <v>DF</v>
          </cell>
          <cell r="AD293" t="str">
            <v>Brasília</v>
          </cell>
          <cell r="AE293" t="str">
            <v>PO REF A SERVICOS TI- NFSE 2763 Baseado em Pedidos de compra 14876.</v>
          </cell>
          <cell r="AF293">
            <v>14837.01</v>
          </cell>
        </row>
        <row r="294">
          <cell r="W294" t="str">
            <v>06.981.180/0001-16</v>
          </cell>
          <cell r="X294" t="str">
            <v>CEMIG DISTRIBUICAO S.A</v>
          </cell>
          <cell r="AC294" t="str">
            <v>MG</v>
          </cell>
          <cell r="AD294" t="str">
            <v>Belo Horizonte</v>
          </cell>
          <cell r="AE294" t="str">
            <v>PO REF NFCEE 351079861 - CEMIG DISTRIBUIÇAO S.A Baseado em Pedidos de compra 14937.</v>
          </cell>
          <cell r="AF294">
            <v>573.05999999999995</v>
          </cell>
        </row>
        <row r="295">
          <cell r="W295" t="str">
            <v>25.136.184/0001-42</v>
          </cell>
          <cell r="X295" t="str">
            <v>NET BENEFICIOS LTDA</v>
          </cell>
          <cell r="Y295" t="str">
            <v>Banco do Brasil S.A.</v>
          </cell>
          <cell r="Z295">
            <v>1</v>
          </cell>
          <cell r="AA295">
            <v>1195</v>
          </cell>
          <cell r="AB295">
            <v>125634</v>
          </cell>
          <cell r="AC295" t="str">
            <v>SP</v>
          </cell>
          <cell r="AD295" t="str">
            <v>São Paulo</v>
          </cell>
          <cell r="AE295" t="str">
            <v>PO REF A SERVICO FORNECIMENTO VT- NFSE 9787 Baseado em Pedidos de compra 14948.</v>
          </cell>
          <cell r="AF295">
            <v>87550.89</v>
          </cell>
        </row>
        <row r="296">
          <cell r="X296" t="str">
            <v>MAURICIO BEZERRA DA SILVA</v>
          </cell>
          <cell r="Y296" t="str">
            <v>Banco Santander (Brasil) S. A.</v>
          </cell>
          <cell r="Z296">
            <v>33</v>
          </cell>
          <cell r="AA296">
            <v>930</v>
          </cell>
          <cell r="AB296">
            <v>1047088</v>
          </cell>
          <cell r="AC296" t="str">
            <v>RJ</v>
          </cell>
          <cell r="AD296" t="str">
            <v>Rio de Janeiro</v>
          </cell>
          <cell r="AE296" t="str">
            <v>PO REF. AO PLANO DE DESPESA 2897 Baseado em Pedidos de compra 14980.</v>
          </cell>
          <cell r="AF296">
            <v>777.5</v>
          </cell>
        </row>
        <row r="297">
          <cell r="X297" t="str">
            <v>ZILDO CAMPELO ALMENDRA FILHO</v>
          </cell>
          <cell r="Y297" t="str">
            <v>Banco do Brasil S.A.</v>
          </cell>
          <cell r="Z297">
            <v>1</v>
          </cell>
          <cell r="AA297">
            <v>44</v>
          </cell>
          <cell r="AB297" t="str">
            <v>83789-x</v>
          </cell>
          <cell r="AC297" t="str">
            <v>PI</v>
          </cell>
          <cell r="AD297" t="str">
            <v>Teresina</v>
          </cell>
          <cell r="AE297" t="str">
            <v>PO REF. PLANO DE DESPESA  2886 - SV001/DNBTE/2026 Baseado em Pedidos de compra 14982.</v>
          </cell>
          <cell r="AF297">
            <v>517.5</v>
          </cell>
        </row>
        <row r="298">
          <cell r="W298" t="str">
            <v>06.981.180/0001-16</v>
          </cell>
          <cell r="X298" t="str">
            <v>CEMIG DISTRIBUICAO S.A</v>
          </cell>
          <cell r="AC298" t="str">
            <v>MG</v>
          </cell>
          <cell r="AD298" t="str">
            <v>Belo Horizonte</v>
          </cell>
          <cell r="AE298" t="str">
            <v>PO REF A FORNECIMENTO ENERGIA ELETRICA- NFCEE 353694302 Baseado em Pedidos de compra 15040.</v>
          </cell>
          <cell r="AF298">
            <v>1564.67</v>
          </cell>
        </row>
        <row r="299">
          <cell r="W299" t="str">
            <v>40.432.544/0001-47</v>
          </cell>
          <cell r="X299" t="str">
            <v>CLARO S.A.</v>
          </cell>
          <cell r="AC299" t="str">
            <v>SP</v>
          </cell>
          <cell r="AD299" t="str">
            <v>São Paulo</v>
          </cell>
          <cell r="AE299" t="str">
            <v>Pedido de Compra Integrado NIMBI Baseado em Pedidos de compra 8624. - REF. FATURA 187179331003</v>
          </cell>
          <cell r="AF299">
            <v>74.900000000000006</v>
          </cell>
        </row>
        <row r="300">
          <cell r="W300" t="str">
            <v>40.432.544/0001-47</v>
          </cell>
          <cell r="X300" t="str">
            <v>CLARO S.A.</v>
          </cell>
          <cell r="AC300" t="str">
            <v>SP</v>
          </cell>
          <cell r="AD300" t="str">
            <v>São Paulo</v>
          </cell>
          <cell r="AE300" t="str">
            <v>Pedido de Compra Integrado NIMBI Baseado em Pedidos de compra 10083.</v>
          </cell>
          <cell r="AF300">
            <v>224.7</v>
          </cell>
        </row>
        <row r="301">
          <cell r="X301" t="str">
            <v>WANDER ANTONIO JOSE SOARES DOS SANTOS</v>
          </cell>
          <cell r="Y301" t="str">
            <v>Banco Bradesco S.A.</v>
          </cell>
          <cell r="Z301">
            <v>237</v>
          </cell>
          <cell r="AA301">
            <v>3176</v>
          </cell>
          <cell r="AB301">
            <v>680132</v>
          </cell>
          <cell r="AC301" t="str">
            <v>MG</v>
          </cell>
          <cell r="AD301" t="str">
            <v>Belo Horizonte</v>
          </cell>
          <cell r="AE301" t="str">
            <v>PO REF FUNDO FIXO 003-DNBH-2026 - WANDER ANTONIO Baseado em Pedidos de compra 15055.</v>
          </cell>
          <cell r="AF301">
            <v>100</v>
          </cell>
        </row>
        <row r="302">
          <cell r="X302" t="str">
            <v>ERON VINICIUS AMORIM</v>
          </cell>
          <cell r="Y302" t="str">
            <v>Banco Bradesco S.A.</v>
          </cell>
          <cell r="Z302">
            <v>237</v>
          </cell>
          <cell r="AA302">
            <v>3176</v>
          </cell>
          <cell r="AB302">
            <v>680132</v>
          </cell>
          <cell r="AC302" t="str">
            <v>SC</v>
          </cell>
          <cell r="AD302" t="str">
            <v>Joinville</v>
          </cell>
          <cell r="AE302" t="str">
            <v>PO REF A FUNDO FIXO-001DNJV2026- ERON VINICIUS Baseado em Pedidos de compra 15082.</v>
          </cell>
          <cell r="AF302">
            <v>130</v>
          </cell>
        </row>
        <row r="303">
          <cell r="W303" t="str">
            <v>02.631.011/0001-03</v>
          </cell>
          <cell r="X303" t="str">
            <v>R M LOPES BASTOS</v>
          </cell>
          <cell r="Y303" t="str">
            <v>Caixa Econômica Federal</v>
          </cell>
          <cell r="Z303">
            <v>104</v>
          </cell>
          <cell r="AA303">
            <v>26</v>
          </cell>
          <cell r="AB303">
            <v>300001831</v>
          </cell>
          <cell r="AC303" t="str">
            <v>PA</v>
          </cell>
          <cell r="AD303" t="str">
            <v>Santarém</v>
          </cell>
          <cell r="AE303" t="str">
            <v>PO REF A NF 8247- R M LOPES (FUNDO FIXO-001DNBSN2026- RAIMUNDO REINALDO) Baseado em Pedidos de compra 15084.</v>
          </cell>
          <cell r="AF303">
            <v>35</v>
          </cell>
        </row>
        <row r="304">
          <cell r="W304" t="str">
            <v>01.524.820/0001-45</v>
          </cell>
          <cell r="X304" t="str">
            <v>ODINEI S DE AGUIAR</v>
          </cell>
          <cell r="AC304" t="str">
            <v>PA</v>
          </cell>
          <cell r="AD304" t="str">
            <v>Santarém</v>
          </cell>
          <cell r="AE304" t="str">
            <v>PO REF A NF 13445- ODINEI S DE AGUIAR (FUNDO FIXO-001DNBSN2026- RAIMUNDO REINALDO) Baseado em Pedidos de compra 15086.</v>
          </cell>
          <cell r="AF304">
            <v>61</v>
          </cell>
        </row>
        <row r="305">
          <cell r="W305" t="str">
            <v>38.627.769/0001-07</v>
          </cell>
          <cell r="X305" t="str">
            <v>AMAZONAS COMERCIO DE REFRIGERACAO LTDA</v>
          </cell>
          <cell r="AC305" t="str">
            <v>PA</v>
          </cell>
          <cell r="AD305" t="str">
            <v>Santarém</v>
          </cell>
          <cell r="AE305" t="str">
            <v>PO REF A NF 4133- AMAZONAS COMERCIO (FUNDO FIXO-001DNBSN2026- RAIMUNDO REINALDO) Baseado em Pedidos de compra 15087.</v>
          </cell>
          <cell r="AF305">
            <v>125</v>
          </cell>
        </row>
        <row r="306">
          <cell r="W306" t="str">
            <v>38.627.769/0001-07</v>
          </cell>
          <cell r="X306" t="str">
            <v>AMAZONAS COMERCIO DE REFRIGERACAO LTDA</v>
          </cell>
          <cell r="AC306" t="str">
            <v>PA</v>
          </cell>
          <cell r="AD306" t="str">
            <v>Santarém</v>
          </cell>
          <cell r="AE306" t="str">
            <v>PO REF A NF 4159- AMAZONAS COMERCIO (FUNDO FIXO-001DNBSN2026- RAIMUNDO REINALDO) Baseado em Pedidos de compra 15088.</v>
          </cell>
          <cell r="AF306">
            <v>277.11</v>
          </cell>
        </row>
        <row r="307">
          <cell r="W307" t="str">
            <v>05.054.903/0001-79</v>
          </cell>
          <cell r="X307" t="str">
            <v>SECRETARIA DE ESTADO DA FAZENDA PARA</v>
          </cell>
          <cell r="AC307" t="str">
            <v>PA</v>
          </cell>
          <cell r="AD307" t="str">
            <v>Belém</v>
          </cell>
          <cell r="AE307" t="str">
            <v>PO REF A DAE- 260313851308 (FUNDO FIXO-001DNBSN2026- RAIMUNDO REINALDO) Baseado em Pedidos de compra 15091.</v>
          </cell>
          <cell r="AF307">
            <v>158.79</v>
          </cell>
        </row>
        <row r="308">
          <cell r="X308" t="str">
            <v>RAIMUNDO REINALDO SANTANA</v>
          </cell>
          <cell r="Y308" t="str">
            <v>Banco Bradesco S.A.</v>
          </cell>
          <cell r="Z308">
            <v>237</v>
          </cell>
          <cell r="AA308">
            <v>3176</v>
          </cell>
          <cell r="AB308">
            <v>680132</v>
          </cell>
          <cell r="AC308" t="str">
            <v>PA</v>
          </cell>
          <cell r="AD308" t="str">
            <v>Santarém</v>
          </cell>
          <cell r="AE308" t="str">
            <v>PO REF A FUNDO FIXO-001DNBSN2026- RAIMUNDO REINALDO Baseado em Pedidos de compra 15092.</v>
          </cell>
          <cell r="AF308">
            <v>625.37</v>
          </cell>
        </row>
        <row r="309">
          <cell r="W309" t="str">
            <v>26.330.690/0001-30</v>
          </cell>
          <cell r="X309" t="str">
            <v>MECANICA E AUTO PECAS NUNES LTDA</v>
          </cell>
          <cell r="Y309" t="str">
            <v>COOPERATIVA CENTRAL DE CRÉDITO – AILOS</v>
          </cell>
          <cell r="Z309">
            <v>85</v>
          </cell>
          <cell r="AA309">
            <v>108</v>
          </cell>
          <cell r="AB309">
            <v>24247</v>
          </cell>
          <cell r="AC309" t="str">
            <v>SC</v>
          </cell>
          <cell r="AD309" t="str">
            <v>Joinville</v>
          </cell>
          <cell r="AE309" t="str">
            <v>Pedido de Compra Integrado NIMBI Baseado em Pedidos de compra 11956. - DANFE 1832 - MECANICA AUTO PEÇAS NUNES</v>
          </cell>
          <cell r="AF309">
            <v>500</v>
          </cell>
        </row>
        <row r="310">
          <cell r="W310" t="str">
            <v>40.432.544/0001-47</v>
          </cell>
          <cell r="X310" t="str">
            <v>CLARO S.A.</v>
          </cell>
          <cell r="AC310" t="str">
            <v>SP</v>
          </cell>
          <cell r="AD310" t="str">
            <v>São Paulo</v>
          </cell>
          <cell r="AE310" t="str">
            <v>Pedido de Compra Integrado NIMBI Baseado em Pedidos de compra 11570. - REF. A NFSC 3500628</v>
          </cell>
          <cell r="AF310">
            <v>149.80000000000001</v>
          </cell>
        </row>
        <row r="311">
          <cell r="W311" t="str">
            <v>21.169.062/0001-00</v>
          </cell>
          <cell r="X311" t="str">
            <v>MEDI CONSULTORIA E GERENCIAMENTO EM SAUDE LTDA</v>
          </cell>
          <cell r="Y311" t="str">
            <v>Itaú Unibanco  S.A.</v>
          </cell>
          <cell r="Z311">
            <v>341</v>
          </cell>
          <cell r="AA311">
            <v>2798</v>
          </cell>
          <cell r="AB311">
            <v>10297</v>
          </cell>
          <cell r="AC311" t="str">
            <v>RJ</v>
          </cell>
          <cell r="AD311" t="str">
            <v>Rio de Janeiro</v>
          </cell>
          <cell r="AE311" t="str">
            <v>Pedido de Compra Integrado NIMBI Baseado em Pedidos de compra 5030. - NFSE 35 - MEDI CONSULTORIA</v>
          </cell>
          <cell r="AF311">
            <v>4800</v>
          </cell>
        </row>
        <row r="312">
          <cell r="W312" t="str">
            <v>37.381.902/0001-25</v>
          </cell>
          <cell r="X312" t="str">
            <v>REDE NACIONAL DE APRENDIZAGEM, PROMOCAO SOCIAL E INTEGRACAO</v>
          </cell>
          <cell r="Y312" t="str">
            <v>Banco do Brasil S.A.</v>
          </cell>
          <cell r="Z312">
            <v>1</v>
          </cell>
          <cell r="AA312">
            <v>5116</v>
          </cell>
          <cell r="AB312">
            <v>4222</v>
          </cell>
          <cell r="AC312" t="str">
            <v>DF</v>
          </cell>
          <cell r="AD312" t="str">
            <v>Brasília</v>
          </cell>
          <cell r="AE312" t="str">
            <v>PO REF. A NFSE 128930 Baseado em Pedidos de compra 15127.</v>
          </cell>
          <cell r="AF312">
            <v>1834.9</v>
          </cell>
        </row>
        <row r="313">
          <cell r="X313" t="str">
            <v>RODRIGO ALMEIDA COSTA</v>
          </cell>
          <cell r="Y313" t="str">
            <v>Banco Bradesco S.A.</v>
          </cell>
          <cell r="Z313">
            <v>237</v>
          </cell>
          <cell r="AA313">
            <v>3176</v>
          </cell>
          <cell r="AB313">
            <v>680132</v>
          </cell>
          <cell r="AC313" t="str">
            <v>MA</v>
          </cell>
          <cell r="AD313" t="str">
            <v>Imperatriz</v>
          </cell>
          <cell r="AE313" t="str">
            <v>PO REF. FUNDO FIXO  001-DNIZ-2026 Baseado em Pedidos de compra 15142.</v>
          </cell>
          <cell r="AF313">
            <v>72</v>
          </cell>
        </row>
        <row r="314">
          <cell r="W314" t="str">
            <v>00.394.429/0106-88</v>
          </cell>
          <cell r="X314" t="str">
            <v>COMANDO DA AERONAUTICA</v>
          </cell>
          <cell r="Y314" t="str">
            <v>Banco Bradesco S.A.</v>
          </cell>
          <cell r="Z314">
            <v>237</v>
          </cell>
          <cell r="AA314">
            <v>3060</v>
          </cell>
          <cell r="AB314">
            <v>486329</v>
          </cell>
          <cell r="AC314" t="str">
            <v>SP</v>
          </cell>
          <cell r="AD314" t="str">
            <v>São Paulo</v>
          </cell>
          <cell r="AE314" t="str">
            <v>PO REF GRU 68965770530 - HFASP Baseado em Pedidos de compra 15191.</v>
          </cell>
          <cell r="AF314">
            <v>350</v>
          </cell>
        </row>
        <row r="315">
          <cell r="W315" t="str">
            <v>33.304.981/0016-04</v>
          </cell>
          <cell r="X315" t="str">
            <v>SUPERMERCADOS MUNDIAL LTDA</v>
          </cell>
          <cell r="AC315" t="str">
            <v>RJ</v>
          </cell>
          <cell r="AD315" t="str">
            <v>Rio de Janeiro</v>
          </cell>
          <cell r="AE315" t="str">
            <v>PO REF. NFCE 266625 - (FFX 001-DNRJ-2026 - RODRIGO LIMA JORDÃO) Baseado em Pedidos de compra 15152.</v>
          </cell>
          <cell r="AF315">
            <v>545.1</v>
          </cell>
        </row>
        <row r="316">
          <cell r="W316" t="str">
            <v>21.280.809/0001-94</v>
          </cell>
          <cell r="X316" t="str">
            <v>MENDANHA COMERCIO DE BOLO LTDA</v>
          </cell>
          <cell r="AC316" t="str">
            <v>RJ</v>
          </cell>
          <cell r="AD316" t="str">
            <v>Rio de Janeiro</v>
          </cell>
          <cell r="AE316" t="str">
            <v>PO REF. NFE 292 - (FFX 001DNRJ2026 - RODRIGO LIMA JORDÃO) Baseado em Pedidos de compra 15156.</v>
          </cell>
          <cell r="AF316">
            <v>43.9</v>
          </cell>
        </row>
        <row r="317">
          <cell r="W317" t="str">
            <v>26.330.690/0001-30</v>
          </cell>
          <cell r="X317" t="str">
            <v>MECANICA E AUTO PECAS NUNES LTDA</v>
          </cell>
          <cell r="Y317" t="str">
            <v>COOPERATIVA CENTRAL DE CRÉDITO – AILOS</v>
          </cell>
          <cell r="Z317">
            <v>85</v>
          </cell>
          <cell r="AA317">
            <v>108</v>
          </cell>
          <cell r="AB317">
            <v>24247</v>
          </cell>
          <cell r="AC317" t="str">
            <v>SC</v>
          </cell>
          <cell r="AD317" t="str">
            <v>Joinville</v>
          </cell>
          <cell r="AE317" t="str">
            <v>Pedido de Compra Integrado NIMBI Baseado em Pedidos de compra 11956. - NFSE 99 - MECANICA E AUTO PEÇAS NUNES</v>
          </cell>
          <cell r="AF317">
            <v>600</v>
          </cell>
        </row>
        <row r="318">
          <cell r="W318" t="str">
            <v>34.266.106/0001-53</v>
          </cell>
          <cell r="X318" t="str">
            <v>CLUBE DE NATACAO E REGATAS SANTA LUZIA</v>
          </cell>
          <cell r="AC318" t="str">
            <v>RJ</v>
          </cell>
          <cell r="AD318" t="str">
            <v>Rio de Janeiro</v>
          </cell>
          <cell r="AE318" t="str">
            <v>PO REF. RECIBO 15844 - (FFX001DNRJ2026 - RODRIGO LIMA JORDÃO) Baseado em Pedidos de compra 15157.</v>
          </cell>
          <cell r="AF318">
            <v>500</v>
          </cell>
        </row>
        <row r="319">
          <cell r="W319" t="str">
            <v>34.266.106/0001-53</v>
          </cell>
          <cell r="X319" t="str">
            <v>CLUBE DE NATACAO E REGATAS SANTA LUZIA</v>
          </cell>
          <cell r="AC319" t="str">
            <v>RJ</v>
          </cell>
          <cell r="AD319" t="str">
            <v>Rio de Janeiro</v>
          </cell>
          <cell r="AE319" t="str">
            <v>PO REF. AO RECIBO 1851 - (FFX 001DNRJ2026) Baseado em Pedidos de compra 15158.</v>
          </cell>
          <cell r="AF319">
            <v>70</v>
          </cell>
        </row>
        <row r="320">
          <cell r="W320" t="str">
            <v>34.039.594/0001-66</v>
          </cell>
          <cell r="X320" t="str">
            <v>CASA NORDESTINA ELETRICIDADE E HIDRAULICA LTDA</v>
          </cell>
          <cell r="AC320" t="str">
            <v>RJ</v>
          </cell>
          <cell r="AD320" t="str">
            <v>Rio de Janeiro</v>
          </cell>
          <cell r="AE320" t="str">
            <v>PO REF. A NFE 39238 - (FFX001DNRJ2026 - RODRIGO LIMA JORDÃO) Baseado em Pedidos de compra 15160.</v>
          </cell>
          <cell r="AF320">
            <v>485.47</v>
          </cell>
        </row>
        <row r="321">
          <cell r="X321" t="str">
            <v>KAIO VINYCIUS DA SILVA PENY</v>
          </cell>
          <cell r="Y321" t="str">
            <v>Banco Bradesco S.A.</v>
          </cell>
          <cell r="Z321">
            <v>237</v>
          </cell>
          <cell r="AA321">
            <v>3176</v>
          </cell>
          <cell r="AB321">
            <v>680132</v>
          </cell>
          <cell r="AC321" t="str">
            <v>TO</v>
          </cell>
          <cell r="AD321" t="str">
            <v>Palmas</v>
          </cell>
          <cell r="AE321" t="str">
            <v>PO REF. FFX 001-DNPJ-2026 Baseado em Pedidos de compra 15198.</v>
          </cell>
          <cell r="AF321">
            <v>560</v>
          </cell>
        </row>
        <row r="322">
          <cell r="W322" t="str">
            <v>12.235.860/0001-93</v>
          </cell>
          <cell r="X322" t="str">
            <v>TOCANTINS PURIFICADORES E ELETRODOMESTICOS LTDA</v>
          </cell>
          <cell r="AC322" t="str">
            <v>TO</v>
          </cell>
          <cell r="AD322" t="str">
            <v>Palmas</v>
          </cell>
          <cell r="AE322" t="str">
            <v>PO REF. A NFE 61064 - REF. FFX KAIO VINYCIUS - 001-DNPJ-2026 Baseado em Pedidos de compra 15208.</v>
          </cell>
          <cell r="AF322">
            <v>130</v>
          </cell>
        </row>
        <row r="323">
          <cell r="X323" t="str">
            <v>ALEX WILIANS POLIDORO</v>
          </cell>
          <cell r="Y323" t="str">
            <v>Banco Bradesco S.A.</v>
          </cell>
          <cell r="Z323">
            <v>237</v>
          </cell>
          <cell r="AA323">
            <v>3176</v>
          </cell>
          <cell r="AB323">
            <v>680132</v>
          </cell>
          <cell r="AC323" t="str">
            <v>SP</v>
          </cell>
          <cell r="AD323" t="str">
            <v>Campinas</v>
          </cell>
          <cell r="AE323" t="str">
            <v>PO REF A FUNDO FIXO-002DNBKP2026- ALEX WILIANS Baseado em Pedidos de compra 15213.</v>
          </cell>
          <cell r="AF323">
            <v>2165.52</v>
          </cell>
        </row>
        <row r="324">
          <cell r="W324" t="str">
            <v>35.461.001/0001-18</v>
          </cell>
          <cell r="X324" t="str">
            <v>HTM COMERCIO DE FERRAGENS E FERRAMENTAS LTDA</v>
          </cell>
          <cell r="AC324" t="str">
            <v>TO</v>
          </cell>
          <cell r="AD324" t="str">
            <v>Palmas</v>
          </cell>
          <cell r="AE324" t="str">
            <v>PO REF. A NFE 23800 - REF. FFX KAIO VINYCIUS 001-DNPJ-2026 Baseado em Pedidos de compra 15211.</v>
          </cell>
          <cell r="AF324">
            <v>216</v>
          </cell>
        </row>
        <row r="325">
          <cell r="W325" t="str">
            <v>08.317.826/0001-90</v>
          </cell>
          <cell r="X325" t="str">
            <v>BEZERRA E LOPES LTDA</v>
          </cell>
          <cell r="AC325" t="str">
            <v>TO</v>
          </cell>
          <cell r="AD325" t="str">
            <v>Palmas</v>
          </cell>
          <cell r="AE325" t="str">
            <v>PO REF. NFSE  20260000000025 - REF. FFX 001-DNPJ-2026 Baseado em Pedidos de compra 15212.</v>
          </cell>
          <cell r="AF325">
            <v>34</v>
          </cell>
        </row>
        <row r="326">
          <cell r="W326" t="str">
            <v>01.040.887/0001-04</v>
          </cell>
          <cell r="X326" t="str">
            <v>FERPAM COM DE FERRAMENTAS PARAFUSOS E MAQUINAS LTDA</v>
          </cell>
          <cell r="Y326" t="str">
            <v>Banco do Brasil S.A.</v>
          </cell>
          <cell r="Z326">
            <v>1</v>
          </cell>
          <cell r="AA326">
            <v>1505</v>
          </cell>
          <cell r="AB326">
            <v>13328</v>
          </cell>
          <cell r="AC326" t="str">
            <v>TO</v>
          </cell>
          <cell r="AD326" t="str">
            <v>Palmas</v>
          </cell>
          <cell r="AE326" t="str">
            <v>PO REF. A NFE 1126915 -  REF. FFX 001-DNPJ-2025 - KAIO VINYCIUS Baseado em Pedidos de compra 15214.</v>
          </cell>
          <cell r="AF326">
            <v>181.64</v>
          </cell>
        </row>
        <row r="327">
          <cell r="W327" t="str">
            <v>33.402.939/0002-12</v>
          </cell>
          <cell r="X327" t="str">
            <v>AEROPORTOS DO SUDESTE DO BRASIL S.A</v>
          </cell>
          <cell r="Y327" t="str">
            <v>Banco Citibank S.A.</v>
          </cell>
          <cell r="Z327">
            <v>745</v>
          </cell>
          <cell r="AA327">
            <v>1</v>
          </cell>
          <cell r="AB327">
            <v>8620090</v>
          </cell>
          <cell r="AC327" t="str">
            <v>RJ</v>
          </cell>
          <cell r="AD327" t="str">
            <v>Macaé</v>
          </cell>
          <cell r="AE327" t="str">
            <v>PO REF. NFSE 6709 - AEROPORTOS DO SUDESTE DO BRASIL S.A Baseado em Pedidos de compra 15165.</v>
          </cell>
          <cell r="AF327">
            <v>812</v>
          </cell>
        </row>
        <row r="328">
          <cell r="W328" t="str">
            <v>00.628.447/0001-00</v>
          </cell>
          <cell r="X328" t="str">
            <v>SAIPHER ATC LTDA</v>
          </cell>
          <cell r="Y328" t="str">
            <v>Itaú Unibanco  S.A.</v>
          </cell>
          <cell r="Z328">
            <v>341</v>
          </cell>
          <cell r="AA328">
            <v>3197</v>
          </cell>
          <cell r="AB328">
            <v>25530</v>
          </cell>
          <cell r="AC328" t="str">
            <v>SP</v>
          </cell>
          <cell r="AD328" t="str">
            <v>São José dos Campos</v>
          </cell>
          <cell r="AE328" t="str">
            <v>PO REF. NFSE 1745 - SAIPHER ATC LTDA Baseado em Pedidos de compra 15245.</v>
          </cell>
          <cell r="AF328">
            <v>171519.91</v>
          </cell>
        </row>
        <row r="329">
          <cell r="W329" t="str">
            <v>40.432.544/0001-47</v>
          </cell>
          <cell r="X329" t="str">
            <v>CLARO S.A.</v>
          </cell>
          <cell r="AC329" t="str">
            <v>SP</v>
          </cell>
          <cell r="AD329" t="str">
            <v>São Paulo</v>
          </cell>
          <cell r="AE329" t="str">
            <v>Pedido de Compra Integrado NIMBI Baseado em Pedidos de compra 10083. PO REF. FATURA 177174765014 - CLARO</v>
          </cell>
          <cell r="AF329">
            <v>224.7</v>
          </cell>
        </row>
        <row r="330">
          <cell r="W330" t="str">
            <v>20.607.098/0001-57</v>
          </cell>
          <cell r="X330" t="str">
            <v>P &amp; G COMERCIO DE MOVEIS PARA ESCRITORIO LTDA</v>
          </cell>
          <cell r="AC330" t="str">
            <v>RJ</v>
          </cell>
          <cell r="AD330" t="str">
            <v>Macaé</v>
          </cell>
          <cell r="AE330" t="str">
            <v>PO REF. A DANFE 2676 - P &amp; G  (FUNDO FIXO - 001-DNBME-2026 - BRUNA THAIS) Baseado em Pedidos de compra 15258.</v>
          </cell>
          <cell r="AF330">
            <v>655</v>
          </cell>
        </row>
        <row r="331">
          <cell r="W331" t="str">
            <v>39.708.227/0001-21</v>
          </cell>
          <cell r="X331" t="str">
            <v>BORGES E RODRIGUES BAZAR E MATERIAIS DE CONSTRUCAO LTDA</v>
          </cell>
          <cell r="AC331" t="str">
            <v>RJ</v>
          </cell>
          <cell r="AD331" t="str">
            <v>Macaé</v>
          </cell>
          <cell r="AE331" t="str">
            <v>PO REF. A DANFE 3841 - REF. FFX BRUNA THAIS 001-DNME-2026 Baseado em Pedidos de compra 15259.</v>
          </cell>
          <cell r="AF331">
            <v>15.75</v>
          </cell>
        </row>
        <row r="332">
          <cell r="W332" t="str">
            <v>05.800.737/0001-02</v>
          </cell>
          <cell r="X332" t="str">
            <v>PRATES DISTRIBUIDORA IMPORTACAO E EXPORTACAO DE ELETRONICOS E UTILIDADES DO LAR LTDA</v>
          </cell>
          <cell r="AC332" t="str">
            <v>RJ</v>
          </cell>
          <cell r="AD332" t="str">
            <v>Macaé</v>
          </cell>
          <cell r="AE332" t="str">
            <v>PO REF. A DANFE 20889 -  REF. FFX BRUNA THAIS - 001-DNME-2026 Baseado em Pedidos de compra 15260.</v>
          </cell>
          <cell r="AF332">
            <v>46.74</v>
          </cell>
        </row>
        <row r="333">
          <cell r="W333" t="str">
            <v>59.782.569/0001-07</v>
          </cell>
          <cell r="X333" t="str">
            <v>59.782.569 ANTONIO DUQUE PARETO</v>
          </cell>
          <cell r="AC333" t="str">
            <v>RJ</v>
          </cell>
          <cell r="AD333" t="str">
            <v>Macaé</v>
          </cell>
          <cell r="AE333" t="str">
            <v>PO REF. A NFSE 70 - REF. FFX BRUNA THAIS - 001-DNME-2026 Baseado em Pedidos de compra 15261.</v>
          </cell>
          <cell r="AF333">
            <v>200</v>
          </cell>
        </row>
        <row r="334">
          <cell r="W334" t="str">
            <v>59.782.569/0001-07</v>
          </cell>
          <cell r="X334" t="str">
            <v>59.782.569 ANTONIO DUQUE PARETO</v>
          </cell>
          <cell r="AC334" t="str">
            <v>RJ</v>
          </cell>
          <cell r="AD334" t="str">
            <v>Macaé</v>
          </cell>
          <cell r="AE334" t="str">
            <v>PO REF. A NFSE 71 - REF. FFX BRUNA THAIS - 001-DNME-2026 Baseado em Pedidos de compra 15263.</v>
          </cell>
          <cell r="AF334">
            <v>300</v>
          </cell>
        </row>
        <row r="335">
          <cell r="W335" t="str">
            <v>29.896.966/0001-30</v>
          </cell>
          <cell r="X335" t="str">
            <v>W. M. TAVARES COMPONENTES ELETRONICOS LTDA</v>
          </cell>
          <cell r="AC335" t="str">
            <v>RJ</v>
          </cell>
          <cell r="AD335" t="str">
            <v>Macaé</v>
          </cell>
          <cell r="AE335" t="str">
            <v>PO REF. A NFCE 388441 - REF. FFX BRUNA THAIS 001-DNME-2026 Baseado em Pedidos de compra 15264.</v>
          </cell>
          <cell r="AF335">
            <v>6.6</v>
          </cell>
        </row>
        <row r="336">
          <cell r="X336" t="str">
            <v>NEIDE ANGELINA CARDOSO</v>
          </cell>
          <cell r="Y336" t="str">
            <v>Banco Bradesco S.A.</v>
          </cell>
          <cell r="Z336">
            <v>237</v>
          </cell>
          <cell r="AA336">
            <v>3176</v>
          </cell>
          <cell r="AB336">
            <v>680132</v>
          </cell>
          <cell r="AC336" t="str">
            <v>SP</v>
          </cell>
          <cell r="AD336" t="str">
            <v>Guarulhos</v>
          </cell>
          <cell r="AE336" t="str">
            <v>PO REF FUNDO FIXO 001 - NEIDE ANGELINA Baseado em Pedidos de compra 15283.</v>
          </cell>
          <cell r="AF336">
            <v>2705.46</v>
          </cell>
        </row>
        <row r="337">
          <cell r="X337" t="str">
            <v>NEIDE ANGELINA CARDOSO</v>
          </cell>
          <cell r="Y337" t="str">
            <v>Banco Bradesco S.A.</v>
          </cell>
          <cell r="Z337">
            <v>237</v>
          </cell>
          <cell r="AA337">
            <v>3176</v>
          </cell>
          <cell r="AB337">
            <v>680132</v>
          </cell>
          <cell r="AC337" t="str">
            <v>SP</v>
          </cell>
          <cell r="AD337" t="str">
            <v>Guarulhos</v>
          </cell>
          <cell r="AE337" t="str">
            <v>PO REF GASTOS SEM COMPROVANTE PEDAGIO - NEIDE ANGELINA (FUNDO FIXO 001 - NEIDE ANGELINA) Baseado em Pedidos de compra 15267.</v>
          </cell>
          <cell r="AF337">
            <v>271.60000000000002</v>
          </cell>
        </row>
        <row r="338">
          <cell r="W338" t="str">
            <v>07.799.439/0001-75</v>
          </cell>
          <cell r="X338" t="str">
            <v>B L PAULA EQUIPAMENTOS, MANUTENCAO E MONTAGEM LTDA</v>
          </cell>
          <cell r="Y338" t="str">
            <v>Cora SCD S.A.</v>
          </cell>
          <cell r="Z338">
            <v>403</v>
          </cell>
          <cell r="AA338">
            <v>1</v>
          </cell>
          <cell r="AB338">
            <v>1193980</v>
          </cell>
          <cell r="AC338" t="str">
            <v>RJ</v>
          </cell>
          <cell r="AD338" t="str">
            <v>Conceição de Macabu</v>
          </cell>
          <cell r="AE338" t="str">
            <v>PO REF. A NFSE 7 - B L PAULA (FUNDO FIXO - 001-DNBME-2026 - BRUNA THAIS) Baseado em Pedidos de compra 15265.</v>
          </cell>
          <cell r="AF338">
            <v>700</v>
          </cell>
        </row>
        <row r="339">
          <cell r="W339" t="str">
            <v>46.381.521/0020-08</v>
          </cell>
          <cell r="X339" t="str">
            <v>ESTACIONAMENTOS TREVO LTDA</v>
          </cell>
          <cell r="AC339" t="str">
            <v>SP</v>
          </cell>
          <cell r="AD339" t="str">
            <v>São Paulo</v>
          </cell>
          <cell r="AE339" t="str">
            <v>PO REF RECIBO ESTACIONAMENTO 72882 - ESTACIONAMENTOS TREVO (FUNDO FIXO 001 - NEIDE ANGELINA) Baseado em Pedidos de compra 15269.</v>
          </cell>
          <cell r="AF339">
            <v>15</v>
          </cell>
        </row>
        <row r="340">
          <cell r="X340" t="str">
            <v>BRUNA THAIS DE OLIVEIRA SOUTO</v>
          </cell>
          <cell r="Y340" t="str">
            <v>Banco Bradesco S.A.</v>
          </cell>
          <cell r="Z340">
            <v>237</v>
          </cell>
          <cell r="AA340">
            <v>3176</v>
          </cell>
          <cell r="AB340">
            <v>680132</v>
          </cell>
          <cell r="AC340" t="str">
            <v>RJ</v>
          </cell>
          <cell r="AD340" t="str">
            <v>Macaé</v>
          </cell>
          <cell r="AE340" t="str">
            <v>PO REF. FUNDO FIXO 001-DNBME-2026 - BRUNA THAIS Baseado em Pedidos de compra 15255.</v>
          </cell>
          <cell r="AF340">
            <v>1901.36</v>
          </cell>
        </row>
        <row r="341">
          <cell r="W341" t="str">
            <v>43.283.811/0125-90</v>
          </cell>
          <cell r="X341" t="str">
            <v>KALUNGA SA</v>
          </cell>
          <cell r="AC341" t="str">
            <v>SP</v>
          </cell>
          <cell r="AD341" t="str">
            <v>Guarulhos</v>
          </cell>
          <cell r="AE341" t="str">
            <v>PO REF DANFE 548381 - KALUNGA S.A (FUNDO FIXO 001 - NEIDE ANGELINA) Baseado em Pedidos de compra 15270.</v>
          </cell>
          <cell r="AF341">
            <v>43.7</v>
          </cell>
        </row>
        <row r="342">
          <cell r="W342" t="str">
            <v>01.438.784/0073-71</v>
          </cell>
          <cell r="X342" t="str">
            <v>LEROY MERLIN COMPANHIA BRASILEIRA DE BRICOLAGEM</v>
          </cell>
          <cell r="AC342" t="str">
            <v>SP</v>
          </cell>
          <cell r="AD342" t="str">
            <v>Guarulhos</v>
          </cell>
          <cell r="AE342" t="str">
            <v>PO REF DANFE 26044 - LEROY MERLIN (FUNDO FIXO 001 - NEIDE ANGELINA) Baseado em Pedidos de compra 15271.</v>
          </cell>
          <cell r="AF342">
            <v>65.36</v>
          </cell>
        </row>
        <row r="343">
          <cell r="W343" t="str">
            <v>43.283.811/0019-89</v>
          </cell>
          <cell r="X343" t="str">
            <v>KALUNGA S.A</v>
          </cell>
          <cell r="AC343" t="str">
            <v>SP</v>
          </cell>
          <cell r="AD343" t="str">
            <v>Guarulhos</v>
          </cell>
          <cell r="AE343" t="str">
            <v>PO REF DANFE 345771 - KALUNGA SA (FUNDO FIXO 001 - NEIDE ANGELINA) Baseado em Pedidos de compra 15272.</v>
          </cell>
          <cell r="AF343">
            <v>63.7</v>
          </cell>
        </row>
        <row r="344">
          <cell r="W344" t="str">
            <v>35.968.735/0001-98</v>
          </cell>
          <cell r="X344" t="str">
            <v>ANTONIO APARECIDO DA SILVA</v>
          </cell>
          <cell r="AC344" t="str">
            <v>SP</v>
          </cell>
          <cell r="AD344" t="str">
            <v>Guarulhos</v>
          </cell>
          <cell r="AE344" t="str">
            <v>PO REF NFSE 153 - ANTONIO APARECIDO (FUNDO FIXO 001 - NEIDE ANGELINA) Baseado em Pedidos de compra 15273.</v>
          </cell>
          <cell r="AF344">
            <v>350</v>
          </cell>
        </row>
        <row r="345">
          <cell r="W345" t="str">
            <v>43.283.811/0019-89</v>
          </cell>
          <cell r="X345" t="str">
            <v>KALUNGA S.A</v>
          </cell>
          <cell r="AC345" t="str">
            <v>SP</v>
          </cell>
          <cell r="AD345" t="str">
            <v>Guarulhos</v>
          </cell>
          <cell r="AE345" t="str">
            <v>PO REF DANFE 345623 - KALUNGA (FUNDO FIXO 001 - NEIDE ANGELINA) Baseado em Pedidos de compra 15274.</v>
          </cell>
          <cell r="AF345">
            <v>32</v>
          </cell>
        </row>
        <row r="346">
          <cell r="W346" t="str">
            <v>50.107.359/0001-30</v>
          </cell>
          <cell r="X346" t="str">
            <v>FAMILY CABOS LTDA</v>
          </cell>
          <cell r="AC346" t="str">
            <v>SP</v>
          </cell>
          <cell r="AD346" t="str">
            <v>São Paulo</v>
          </cell>
          <cell r="AE346" t="str">
            <v>PO REF DANFE 244 - FAMILY CABOS (FUNDO FIXO 001 - NEIDE ANGELINA) Baseado em Pedidos de compra 15275.</v>
          </cell>
          <cell r="AF346">
            <v>655</v>
          </cell>
        </row>
        <row r="347">
          <cell r="W347" t="str">
            <v>01.774.555/0001-53</v>
          </cell>
          <cell r="X347" t="str">
            <v>MULT COMERCIAL LTDA</v>
          </cell>
          <cell r="AC347" t="str">
            <v>SP</v>
          </cell>
          <cell r="AD347" t="str">
            <v>São Paulo</v>
          </cell>
          <cell r="AE347" t="str">
            <v>PO REF DANFE 267215 - MULT COMERCIAL (FUNDO FIXO 001 - NEIDE ANGELINA) Baseado em Pedidos de compra 15276.</v>
          </cell>
          <cell r="AF347">
            <v>220.5</v>
          </cell>
        </row>
        <row r="348">
          <cell r="W348" t="str">
            <v>01.904.355/0001-78</v>
          </cell>
          <cell r="X348" t="str">
            <v>L. H. MURBACH PECAS</v>
          </cell>
          <cell r="AC348" t="str">
            <v>SP</v>
          </cell>
          <cell r="AD348" t="str">
            <v>Guarulhos</v>
          </cell>
          <cell r="AE348" t="str">
            <v>PO REF DANFE 1765 - L. H. MURBACH PECAS (FUNDO FIXO 001 - NEIDE ANGELINA) Baseado em Pedidos de compra 15277.</v>
          </cell>
          <cell r="AF348">
            <v>237</v>
          </cell>
        </row>
        <row r="349">
          <cell r="W349" t="str">
            <v>16.917.372/0001-17</v>
          </cell>
          <cell r="X349" t="str">
            <v>SEGMAX COMERCIO E EQUIPAMENTOS DE SEGURANCA LTDA</v>
          </cell>
          <cell r="Y349" t="str">
            <v>Banco do Brasil S.A.</v>
          </cell>
          <cell r="Z349">
            <v>1</v>
          </cell>
          <cell r="AA349">
            <v>4770</v>
          </cell>
          <cell r="AB349">
            <v>107307</v>
          </cell>
          <cell r="AC349" t="str">
            <v>SP</v>
          </cell>
          <cell r="AD349" t="str">
            <v>Guarulhos</v>
          </cell>
          <cell r="AE349" t="str">
            <v>PO REF DANFE 31596 - SEGMAX COMERCIO (FUNDO FIXO 001 - NEIDE ANGELINA) Baseado em Pedidos de compra 15278.</v>
          </cell>
          <cell r="AF349">
            <v>295</v>
          </cell>
        </row>
        <row r="350">
          <cell r="W350" t="str">
            <v>44.275.568/0001-90</v>
          </cell>
          <cell r="X350" t="str">
            <v>ELETRICA TAKEI COMERCIO LTDA</v>
          </cell>
          <cell r="AC350" t="str">
            <v>SP</v>
          </cell>
          <cell r="AD350" t="str">
            <v>Guarulhos</v>
          </cell>
          <cell r="AE350" t="str">
            <v>PO REF DANFE 583205 - ELETRICA TAKEI (FUNDO FIXO 001 - NEIDE ANGELINA) Baseado em Pedidos de compra 15279.</v>
          </cell>
          <cell r="AF350">
            <v>285.8</v>
          </cell>
        </row>
        <row r="351">
          <cell r="W351" t="str">
            <v>44.275.568/0001-90</v>
          </cell>
          <cell r="X351" t="str">
            <v>ELETRICA TAKEI COMERCIO LTDA</v>
          </cell>
          <cell r="AC351" t="str">
            <v>SP</v>
          </cell>
          <cell r="AD351" t="str">
            <v>Guarulhos</v>
          </cell>
          <cell r="AE351" t="str">
            <v>PO REF DANFE 582874 - ELETRICA TAKEI (FUNDO FIXO 001 - NEIDE ANGELINA) Baseado em Pedidos de compra 15280.</v>
          </cell>
          <cell r="AF351">
            <v>95.9</v>
          </cell>
        </row>
        <row r="352">
          <cell r="W352" t="str">
            <v>44.275.568/0001-90</v>
          </cell>
          <cell r="X352" t="str">
            <v>ELETRICA TAKEI COMERCIO LTDA</v>
          </cell>
          <cell r="AC352" t="str">
            <v>SP</v>
          </cell>
          <cell r="AD352" t="str">
            <v>Guarulhos</v>
          </cell>
          <cell r="AE352" t="str">
            <v>PO REF DANFE 582067 - ELETRICA TAKEI (FUNDO FIXO 001 - NEIDE ANGELINA) Baseado em Pedidos de compra 15281.</v>
          </cell>
          <cell r="AF352">
            <v>74.900000000000006</v>
          </cell>
        </row>
        <row r="353">
          <cell r="W353" t="str">
            <v>27.259.458/0001-16</v>
          </cell>
          <cell r="X353" t="str">
            <v>LF COM DE EPIS LTDA</v>
          </cell>
          <cell r="Y353" t="str">
            <v>Itaú Unibanco  S.A.</v>
          </cell>
          <cell r="Z353">
            <v>341</v>
          </cell>
          <cell r="AA353">
            <v>3811</v>
          </cell>
          <cell r="AB353">
            <v>99747</v>
          </cell>
          <cell r="AC353" t="str">
            <v>PR</v>
          </cell>
          <cell r="AD353" t="str">
            <v>Curitiba</v>
          </cell>
          <cell r="AE353" t="str">
            <v>Pedido de Compra Integrado NIMBI- NF 14570 Baseado em Pedidos de compra 12623.</v>
          </cell>
          <cell r="AF353">
            <v>1186.55</v>
          </cell>
        </row>
        <row r="354">
          <cell r="X354" t="str">
            <v>PEDRO YUKIO SATO</v>
          </cell>
          <cell r="Y354" t="str">
            <v>Itaú Unibanco  S.A.</v>
          </cell>
          <cell r="Z354">
            <v>341</v>
          </cell>
          <cell r="AA354">
            <v>41</v>
          </cell>
          <cell r="AB354">
            <v>48000</v>
          </cell>
          <cell r="AC354" t="str">
            <v>SP</v>
          </cell>
          <cell r="AD354" t="str">
            <v>Campinas</v>
          </cell>
          <cell r="AE354" t="str">
            <v>PO REF. REEMBOLSO VIAGEM - PLANO 2697  - Vigência: 07/12/2025 - 12/12/2025 Baseado em Pedidos de compra 15326.</v>
          </cell>
          <cell r="AF354">
            <v>200.78</v>
          </cell>
        </row>
        <row r="355">
          <cell r="X355" t="str">
            <v>JEANCARLO MACEDO</v>
          </cell>
          <cell r="Y355" t="str">
            <v>Itaú Unibanco  S.A.</v>
          </cell>
          <cell r="Z355">
            <v>341</v>
          </cell>
          <cell r="AA355">
            <v>9079</v>
          </cell>
          <cell r="AB355">
            <v>8379</v>
          </cell>
          <cell r="AC355" t="str">
            <v>SP</v>
          </cell>
          <cell r="AD355" t="str">
            <v>Campinas</v>
          </cell>
          <cell r="AE355" t="str">
            <v>PO REF. REEMBOLSO VIAGEM - PLANO 2847- Vigência: 14/01/2026 - 16/01/2026 Baseado em Pedidos de compra 15327.</v>
          </cell>
          <cell r="AF355">
            <v>124.15</v>
          </cell>
        </row>
        <row r="356">
          <cell r="X356" t="str">
            <v>NAIRE LEANDRO TENORIO DE OLIVEIRA JUNIOR</v>
          </cell>
          <cell r="Y356" t="str">
            <v>Banco Bradesco S.A.</v>
          </cell>
          <cell r="Z356">
            <v>237</v>
          </cell>
          <cell r="AA356">
            <v>639</v>
          </cell>
          <cell r="AB356">
            <v>50203</v>
          </cell>
          <cell r="AC356" t="str">
            <v>PB</v>
          </cell>
          <cell r="AD356" t="str">
            <v>Campina Grande</v>
          </cell>
          <cell r="AE356" t="str">
            <v>PO REF REEMBOLSO PLANO DE DESPESA 2819 - NAIRE LEANDRO Baseado em Pedidos de compra 15329.</v>
          </cell>
          <cell r="AF356">
            <v>157.69</v>
          </cell>
        </row>
        <row r="357">
          <cell r="X357" t="str">
            <v>HEITOR HADDAD SACOMAN</v>
          </cell>
          <cell r="Y357" t="str">
            <v>Itaú Unibanco  S.A.</v>
          </cell>
          <cell r="Z357">
            <v>341</v>
          </cell>
          <cell r="AA357">
            <v>1657</v>
          </cell>
          <cell r="AB357">
            <v>32070</v>
          </cell>
          <cell r="AC357" t="str">
            <v>SP</v>
          </cell>
          <cell r="AD357" t="str">
            <v>Bauru</v>
          </cell>
          <cell r="AE357" t="str">
            <v>PO REF REEMBOLSO VIAGEM PLANO DE DESPESA 2863 - HEITOR HADDAD Baseado em Pedidos de compra 15332.</v>
          </cell>
          <cell r="AF357">
            <v>152.19999999999999</v>
          </cell>
        </row>
        <row r="358">
          <cell r="W358" t="str">
            <v>08.312.139/0001-82</v>
          </cell>
          <cell r="X358" t="str">
            <v>ELO ADMINISTRACAO &amp; TERCEIRIZACAO LTDA</v>
          </cell>
          <cell r="Y358" t="str">
            <v>Banco Santander (Brasil) S. A.</v>
          </cell>
          <cell r="Z358">
            <v>33</v>
          </cell>
          <cell r="AA358">
            <v>3476</v>
          </cell>
          <cell r="AB358">
            <v>13007988</v>
          </cell>
          <cell r="AC358" t="str">
            <v>MG</v>
          </cell>
          <cell r="AD358" t="str">
            <v>Uberlândia</v>
          </cell>
          <cell r="AE358" t="str">
            <v>PO REF A SERVICO VIAGIA- NFSE 84 Baseado em Pedidos de compra 15331.</v>
          </cell>
          <cell r="AF358">
            <v>19132.68</v>
          </cell>
        </row>
        <row r="359">
          <cell r="X359" t="str">
            <v>MARCELO SARASOL DA SILVEIRA</v>
          </cell>
          <cell r="Y359" t="str">
            <v>BANCO COOPERATIVO SICREDI S.A.</v>
          </cell>
          <cell r="Z359">
            <v>748</v>
          </cell>
          <cell r="AA359">
            <v>651</v>
          </cell>
          <cell r="AB359">
            <v>69900</v>
          </cell>
          <cell r="AC359" t="str">
            <v>RS</v>
          </cell>
          <cell r="AD359" t="str">
            <v>Bagé</v>
          </cell>
          <cell r="AE359" t="str">
            <v>PO REF. SOLICITAÇÃO VIAGEM - PLANO 2911 - Vigência: 16/02/2026 - 20/02/2026 Baseado em Pedidos de compra 15354.</v>
          </cell>
          <cell r="AF359">
            <v>1399.5</v>
          </cell>
        </row>
        <row r="360">
          <cell r="W360" t="str">
            <v>43.436.423/0001-61</v>
          </cell>
          <cell r="X360" t="str">
            <v>ON FIRE SERVICOS E EQUIPAMENTOS CONTRA INCENDIO LTDA</v>
          </cell>
          <cell r="Y360" t="str">
            <v>Banco Intermedium S.A.</v>
          </cell>
          <cell r="Z360">
            <v>77</v>
          </cell>
          <cell r="AA360">
            <v>1</v>
          </cell>
          <cell r="AB360">
            <v>32993705</v>
          </cell>
          <cell r="AC360" t="str">
            <v>PA</v>
          </cell>
          <cell r="AD360" t="str">
            <v>Marabá</v>
          </cell>
          <cell r="AE360" t="str">
            <v>Pedido de Compra Integrado NIMBI- NFSE 360 Baseado em Pedidos de compra 12929.</v>
          </cell>
          <cell r="AF360">
            <v>860</v>
          </cell>
        </row>
        <row r="361">
          <cell r="X361" t="str">
            <v>GUSTAVO COSTA ALMEIDA</v>
          </cell>
          <cell r="Y361" t="str">
            <v>Banco Santander (Brasil) S. A.</v>
          </cell>
          <cell r="Z361">
            <v>33</v>
          </cell>
          <cell r="AA361">
            <v>3893</v>
          </cell>
          <cell r="AB361">
            <v>1002509</v>
          </cell>
          <cell r="AC361" t="str">
            <v>MG</v>
          </cell>
          <cell r="AD361" t="str">
            <v>Belo Horizonte</v>
          </cell>
          <cell r="AE361" t="str">
            <v>PO REF REEMBOLSO VIAGEM PLANO DE DESPESA 2801 - GUSTAVO COSTA Baseado em Pedidos de compra 15363.</v>
          </cell>
          <cell r="AF361">
            <v>549</v>
          </cell>
        </row>
        <row r="362">
          <cell r="W362" t="str">
            <v>35.634.787/0001-28</v>
          </cell>
          <cell r="X362" t="str">
            <v>TAI PROJECT SERVICOS DE ENGENHARIA LTDA</v>
          </cell>
          <cell r="Y362" t="str">
            <v>Banco Santander (Brasil) S. A.</v>
          </cell>
          <cell r="Z362">
            <v>33</v>
          </cell>
          <cell r="AA362">
            <v>3463</v>
          </cell>
          <cell r="AB362">
            <v>13005826</v>
          </cell>
          <cell r="AC362" t="str">
            <v>RJ</v>
          </cell>
          <cell r="AD362" t="str">
            <v>Rio de Janeiro</v>
          </cell>
          <cell r="AE362" t="str">
            <v>PO REF. NFSE 4 - TAI PROJECT Baseado em Pedidos de compra 15369.</v>
          </cell>
          <cell r="AF362">
            <v>16200</v>
          </cell>
        </row>
        <row r="363">
          <cell r="X363" t="str">
            <v>LAURO JOSE DE MENDONCA CERQUEIRA</v>
          </cell>
          <cell r="Y363" t="str">
            <v>BANCO COOPERATIVO SICREDI S.A.</v>
          </cell>
          <cell r="Z363">
            <v>748</v>
          </cell>
          <cell r="AA363">
            <v>3950</v>
          </cell>
          <cell r="AB363">
            <v>33232</v>
          </cell>
          <cell r="AC363" t="str">
            <v>GO</v>
          </cell>
          <cell r="AD363" t="str">
            <v>Goiânia</v>
          </cell>
          <cell r="AE363" t="str">
            <v>PO REF PGTO DIARIA PLANO DE DESPESA 2974 - LAURO JOSE DE MENDONÇA Baseado em Pedidos de compra 15375.</v>
          </cell>
          <cell r="AF363">
            <v>9174.5</v>
          </cell>
        </row>
        <row r="364">
          <cell r="W364" t="str">
            <v>04.795.101/0001-57</v>
          </cell>
          <cell r="X364" t="str">
            <v>FENIX ASSESSORIA &amp; GESTAO EMPRESARIAL LTDA</v>
          </cell>
          <cell r="Y364" t="str">
            <v>Banco do Brasil S.A.</v>
          </cell>
          <cell r="Z364">
            <v>1</v>
          </cell>
          <cell r="AA364">
            <v>1505</v>
          </cell>
          <cell r="AB364">
            <v>39932</v>
          </cell>
          <cell r="AC364" t="str">
            <v>TO</v>
          </cell>
          <cell r="AD364" t="str">
            <v>Palmas</v>
          </cell>
          <cell r="AE364" t="str">
            <v>PO REF. NFSE 184 -  FENIX ASSESSORIA Baseado em Pedidos de compra 15386.</v>
          </cell>
          <cell r="AF364">
            <v>8941.52</v>
          </cell>
        </row>
        <row r="365">
          <cell r="W365" t="str">
            <v>07.432.517/0001-07</v>
          </cell>
          <cell r="X365" t="str">
            <v>SIMPRESS COMERCIO LOCACAO E SERVICOS LTDA</v>
          </cell>
          <cell r="Y365" t="str">
            <v>Banco do Brasil S.A.</v>
          </cell>
          <cell r="Z365">
            <v>1</v>
          </cell>
          <cell r="AA365">
            <v>3400</v>
          </cell>
          <cell r="AB365">
            <v>105457</v>
          </cell>
          <cell r="AC365" t="str">
            <v>RN</v>
          </cell>
          <cell r="AD365" t="str">
            <v>Mossoró</v>
          </cell>
          <cell r="AE365" t="str">
            <v>PO REF A SERVICOS DE OUTSOURCING DE IMPRESSAO- NFSE 345637 Baseado em Pedidos de compra 15395.</v>
          </cell>
          <cell r="AF365">
            <v>149.05000000000001</v>
          </cell>
        </row>
        <row r="366">
          <cell r="W366" t="str">
            <v>00.331.788/0093-37</v>
          </cell>
          <cell r="X366" t="str">
            <v>AIR LIQUIDE BRASIL LTDA</v>
          </cell>
          <cell r="Y366" t="str">
            <v>Itaú Unibanco  S.A.</v>
          </cell>
          <cell r="Z366">
            <v>341</v>
          </cell>
          <cell r="AA366">
            <v>910</v>
          </cell>
          <cell r="AB366">
            <v>15666</v>
          </cell>
          <cell r="AC366" t="str">
            <v>MG</v>
          </cell>
          <cell r="AD366" t="str">
            <v>Uberlândia</v>
          </cell>
          <cell r="AE366" t="str">
            <v>PO REF A GAS HELIO- NF 25638 Baseado em Pedidos de compra 15397.</v>
          </cell>
          <cell r="AF366">
            <v>8100</v>
          </cell>
        </row>
        <row r="367">
          <cell r="W367" t="str">
            <v>18.623.185/0001-56</v>
          </cell>
          <cell r="X367" t="str">
            <v>SHINE RIO SERVICOS LTDA</v>
          </cell>
          <cell r="Y367" t="str">
            <v>Banco Bradesco S.A.</v>
          </cell>
          <cell r="Z367">
            <v>237</v>
          </cell>
          <cell r="AA367">
            <v>406</v>
          </cell>
          <cell r="AB367">
            <v>528727</v>
          </cell>
          <cell r="AC367" t="str">
            <v>RJ</v>
          </cell>
          <cell r="AD367" t="str">
            <v>Macaé</v>
          </cell>
          <cell r="AE367" t="str">
            <v>PO REF A SERVICO LIMPEZA- NFSE 19 Baseado em Pedidos de compra 15371.</v>
          </cell>
          <cell r="AF367">
            <v>16376.6</v>
          </cell>
        </row>
        <row r="368">
          <cell r="W368" t="str">
            <v>37.381.902/0001-25</v>
          </cell>
          <cell r="X368" t="str">
            <v>REDE NACIONAL DE APRENDIZAGEM, PROMOCAO SOCIAL E INTEGRACAO</v>
          </cell>
          <cell r="Y368" t="str">
            <v>Banco do Brasil S.A.</v>
          </cell>
          <cell r="Z368">
            <v>1</v>
          </cell>
          <cell r="AA368">
            <v>5116</v>
          </cell>
          <cell r="AB368">
            <v>4222</v>
          </cell>
          <cell r="AC368" t="str">
            <v>SP</v>
          </cell>
          <cell r="AD368" t="str">
            <v>Guarulhos</v>
          </cell>
          <cell r="AE368" t="str">
            <v>PO REF A JOVEM APRENDIZ- NFSE 130756 Baseado em Pedidos de compra 15403.</v>
          </cell>
          <cell r="AF368">
            <v>6784.11</v>
          </cell>
        </row>
        <row r="369">
          <cell r="W369" t="str">
            <v>33.942.669/0001-51</v>
          </cell>
          <cell r="X369" t="str">
            <v>JANUARIO ENGENHARIA LTDA</v>
          </cell>
          <cell r="Y369" t="str">
            <v>BANCO UNICRED</v>
          </cell>
          <cell r="Z369">
            <v>136</v>
          </cell>
          <cell r="AA369">
            <v>5181</v>
          </cell>
          <cell r="AB369">
            <v>22299</v>
          </cell>
          <cell r="AC369" t="str">
            <v>MG</v>
          </cell>
          <cell r="AD369" t="str">
            <v>Uberaba</v>
          </cell>
          <cell r="AE369" t="str">
            <v>Pedido de Compra Integrado NIMBI Baseado em Pedidos de compra 12992. - NFSE 2 - JANUARIO ENGENHARIA</v>
          </cell>
          <cell r="AF369">
            <v>18000</v>
          </cell>
        </row>
        <row r="370">
          <cell r="X370" t="str">
            <v>ARIEL DE FREITAS OLIVEIRA</v>
          </cell>
          <cell r="Y370" t="str">
            <v>Banco do Brasil S.A.</v>
          </cell>
          <cell r="Z370">
            <v>1</v>
          </cell>
          <cell r="AA370">
            <v>6919</v>
          </cell>
          <cell r="AB370">
            <v>176532</v>
          </cell>
          <cell r="AC370" t="str">
            <v>SP</v>
          </cell>
          <cell r="AD370" t="str">
            <v>Bauru</v>
          </cell>
          <cell r="AE370" t="str">
            <v>PO REF REEMBOLSO VIAGEM PLANO DE DESPESA 2867 - ARIEL DE FREITAS Baseado em Pedidos de compra 15400.</v>
          </cell>
          <cell r="AF370">
            <v>141.07</v>
          </cell>
        </row>
        <row r="371">
          <cell r="X371" t="str">
            <v>WALLACE DA SILVA SOARES</v>
          </cell>
          <cell r="Y371" t="str">
            <v>Banco Nu Pagamentos</v>
          </cell>
          <cell r="Z371">
            <v>260</v>
          </cell>
          <cell r="AA371">
            <v>1</v>
          </cell>
          <cell r="AB371">
            <v>69483972</v>
          </cell>
          <cell r="AC371" t="str">
            <v>RJ</v>
          </cell>
          <cell r="AD371" t="str">
            <v>Macaé</v>
          </cell>
          <cell r="AE371" t="str">
            <v>PO REF REEMBOLSO VIAGEM PLANO DE DESPESA 2902 - WALLACE DA SILVA Baseado em Pedidos de compra 15412.</v>
          </cell>
          <cell r="AF371">
            <v>356.87</v>
          </cell>
        </row>
        <row r="372">
          <cell r="W372" t="str">
            <v>40.432.544/0001-47</v>
          </cell>
          <cell r="X372" t="str">
            <v>CLARO S.A.</v>
          </cell>
          <cell r="AC372" t="str">
            <v>SP</v>
          </cell>
          <cell r="AD372" t="str">
            <v>São Paulo</v>
          </cell>
          <cell r="AE372" t="str">
            <v>Pedido de Compra Integrado NIMBI Baseado em Pedidos de compra 8624. REF. NFSC 4117903 - CLARO S/A</v>
          </cell>
          <cell r="AF372">
            <v>75.7</v>
          </cell>
        </row>
        <row r="373">
          <cell r="X373" t="str">
            <v>JANETE DE CASTRO DIAS</v>
          </cell>
          <cell r="Y373" t="str">
            <v>Banco Bradesco S.A.</v>
          </cell>
          <cell r="Z373">
            <v>237</v>
          </cell>
          <cell r="AA373">
            <v>3176</v>
          </cell>
          <cell r="AB373">
            <v>680132</v>
          </cell>
          <cell r="AC373" t="str">
            <v>SP</v>
          </cell>
          <cell r="AD373" t="str">
            <v>Presidente Prudente</v>
          </cell>
          <cell r="AE373" t="str">
            <v>PO REF. FUNDO FIXO - 002-DNBDN-2026 -  JANETE DE CASTRO DIAS Baseado em Pedidos de compra 15370.</v>
          </cell>
          <cell r="AF373">
            <v>1197.31</v>
          </cell>
        </row>
        <row r="374">
          <cell r="W374" t="str">
            <v>00.628.447/0001-00</v>
          </cell>
          <cell r="X374" t="str">
            <v>SAIPHER ATC LTDA</v>
          </cell>
          <cell r="Y374" t="str">
            <v>Itaú Unibanco  S.A.</v>
          </cell>
          <cell r="Z374">
            <v>341</v>
          </cell>
          <cell r="AA374">
            <v>3197</v>
          </cell>
          <cell r="AB374">
            <v>25530</v>
          </cell>
          <cell r="AC374" t="str">
            <v>SP</v>
          </cell>
          <cell r="AD374" t="str">
            <v>São José dos Campos</v>
          </cell>
          <cell r="AE374" t="str">
            <v>PO REF A SUPORTE TECNICO- NFSE 1718 Baseado em Pedidos de compra 14879.</v>
          </cell>
          <cell r="AF374">
            <v>143210.93</v>
          </cell>
        </row>
        <row r="375">
          <cell r="W375" t="str">
            <v>46.377.222/0001-29</v>
          </cell>
          <cell r="X375" t="str">
            <v>SECRETARIA DA FAZENDA</v>
          </cell>
          <cell r="AC375" t="str">
            <v>SP</v>
          </cell>
          <cell r="AD375" t="str">
            <v>São Paulo</v>
          </cell>
          <cell r="AE375" t="str">
            <v>PO REF A IPVA E LICENCIAMENTO VEICULO KKE7G41- 00119809311 Baseado em Pedidos de compra 14910.</v>
          </cell>
          <cell r="AF375">
            <v>3360.87</v>
          </cell>
        </row>
        <row r="376">
          <cell r="X376" t="str">
            <v>KARINA BEATRIZ JANESCH LIBERATI</v>
          </cell>
          <cell r="Y376" t="str">
            <v>Banco Santander (Brasil) S. A.</v>
          </cell>
          <cell r="Z376">
            <v>33</v>
          </cell>
          <cell r="AA376">
            <v>3274</v>
          </cell>
          <cell r="AB376">
            <v>1058811</v>
          </cell>
          <cell r="AC376" t="str">
            <v>SP</v>
          </cell>
          <cell r="AD376" t="str">
            <v>Bauru</v>
          </cell>
          <cell r="AE376" t="str">
            <v>PO REF. SOLICITAÇÃO VIAGEM DIARIAS - PLANO 2871 - Vigência: 23/02/2026 - 24/02/2026 Baseado em Pedidos de compra 14915.</v>
          </cell>
          <cell r="AF376">
            <v>517.5</v>
          </cell>
        </row>
        <row r="377">
          <cell r="X377" t="str">
            <v>LUCIANO FERREIRA DA SILVA</v>
          </cell>
          <cell r="Y377" t="str">
            <v>Banco do Brasil S.A.</v>
          </cell>
          <cell r="Z377">
            <v>1</v>
          </cell>
          <cell r="AA377">
            <v>1001</v>
          </cell>
          <cell r="AB377">
            <v>39004</v>
          </cell>
          <cell r="AC377" t="str">
            <v>MG</v>
          </cell>
          <cell r="AD377" t="str">
            <v>Uberlândia</v>
          </cell>
          <cell r="AE377" t="str">
            <v>PO REF. PLANO DE DESPESA 2909 Baseado em Pedidos de compra 14983.</v>
          </cell>
          <cell r="AF377">
            <v>1552.5</v>
          </cell>
        </row>
        <row r="378">
          <cell r="X378" t="str">
            <v>LUCAS CUGLER COSTA</v>
          </cell>
          <cell r="Y378" t="str">
            <v>Banco Santander (Brasil) S. A.</v>
          </cell>
          <cell r="Z378">
            <v>33</v>
          </cell>
          <cell r="AA378">
            <v>3845</v>
          </cell>
          <cell r="AB378">
            <v>1068505</v>
          </cell>
          <cell r="AC378" t="str">
            <v>SP</v>
          </cell>
          <cell r="AD378" t="str">
            <v>Guarulhos</v>
          </cell>
          <cell r="AE378" t="str">
            <v>PO REF. AO PLANO DE DESPESA 2905 Baseado em Pedidos de compra 14993.</v>
          </cell>
          <cell r="AF378">
            <v>1552.5</v>
          </cell>
        </row>
        <row r="379">
          <cell r="X379" t="str">
            <v>ROBSON MACIEL DOS SANTOS</v>
          </cell>
          <cell r="Y379" t="str">
            <v>Banco Santander (Brasil) S. A.</v>
          </cell>
          <cell r="Z379">
            <v>33</v>
          </cell>
          <cell r="AA379">
            <v>628</v>
          </cell>
          <cell r="AB379">
            <v>1047600</v>
          </cell>
          <cell r="AC379" t="str">
            <v>SP</v>
          </cell>
          <cell r="AD379" t="str">
            <v>Guarulhos</v>
          </cell>
          <cell r="AE379" t="str">
            <v>PO REF. AO PLANO DE DESPESA 2904 Baseado em Pedidos de compra 14994.</v>
          </cell>
          <cell r="AF379">
            <v>1552.5</v>
          </cell>
        </row>
        <row r="380">
          <cell r="X380" t="str">
            <v>WALTER ANTONIO SILVA VIANA</v>
          </cell>
          <cell r="Y380" t="str">
            <v>Itaú Unibanco  S.A.</v>
          </cell>
          <cell r="Z380">
            <v>341</v>
          </cell>
          <cell r="AA380">
            <v>1351</v>
          </cell>
          <cell r="AB380">
            <v>21947</v>
          </cell>
          <cell r="AC380" t="str">
            <v>PA</v>
          </cell>
          <cell r="AD380" t="str">
            <v>Santarém</v>
          </cell>
          <cell r="AE380" t="str">
            <v>PO REF. PLANO DE DESPESA  2916 Baseado em Pedidos de compra 15028.</v>
          </cell>
          <cell r="AF380">
            <v>172.5</v>
          </cell>
        </row>
        <row r="381">
          <cell r="W381" t="str">
            <v>40.432.544/0001-47</v>
          </cell>
          <cell r="X381" t="str">
            <v>CLARO S.A.</v>
          </cell>
          <cell r="AC381" t="str">
            <v>SP</v>
          </cell>
          <cell r="AD381" t="str">
            <v>São Paulo</v>
          </cell>
          <cell r="AE381" t="str">
            <v>PO REF A SERVICO TELEFONIA- NFSC 620962 E FATURA 179636864011 Baseado em Pedidos de compra 15129.</v>
          </cell>
          <cell r="AF381">
            <v>74.599999999999994</v>
          </cell>
        </row>
        <row r="382">
          <cell r="W382" t="str">
            <v>04.368.898/0001-06</v>
          </cell>
          <cell r="X382" t="str">
            <v>COPEL DISTRIBUICAO S.A.</v>
          </cell>
          <cell r="Y382" t="str">
            <v>Banco Bradesco S.A.</v>
          </cell>
          <cell r="Z382">
            <v>237</v>
          </cell>
          <cell r="AA382">
            <v>3060</v>
          </cell>
          <cell r="AB382">
            <v>48632</v>
          </cell>
          <cell r="AC382" t="str">
            <v>PR</v>
          </cell>
          <cell r="AD382" t="str">
            <v>Curitiba</v>
          </cell>
          <cell r="AE382" t="str">
            <v>PO REF A FORNECIMENTO D ENERGIA- NFCEE 213006420 Baseado em Pedidos de compra 15161.</v>
          </cell>
          <cell r="AF382">
            <v>412.37</v>
          </cell>
        </row>
        <row r="383">
          <cell r="W383" t="str">
            <v>04.895.728/0001-80</v>
          </cell>
          <cell r="X383" t="str">
            <v>EQUATORIAL PARA DISTRIBUIDORA DE ENERGIA S.A.</v>
          </cell>
          <cell r="AC383" t="str">
            <v>PA</v>
          </cell>
          <cell r="AD383" t="str">
            <v>Belém</v>
          </cell>
          <cell r="AE383" t="str">
            <v>PO REF A FORNECIMENTO ENERGIA ELETRICA- NFCEE 154581559 Baseado em Pedidos de compra 15163.</v>
          </cell>
          <cell r="AF383">
            <v>129.9</v>
          </cell>
        </row>
        <row r="384">
          <cell r="W384" t="str">
            <v>00.394.429/0019-30</v>
          </cell>
          <cell r="X384" t="str">
            <v>COMANDO DA AERONAUTICA</v>
          </cell>
          <cell r="AC384" t="str">
            <v>RJ</v>
          </cell>
          <cell r="AD384" t="str">
            <v>Rio de Janeiro</v>
          </cell>
          <cell r="AE384" t="str">
            <v>PO REF A GRU INSPECAO SAUDE LILIAN AMARAL- 09600040761 Baseado em Pedidos de compra 15186.</v>
          </cell>
          <cell r="AF384">
            <v>350</v>
          </cell>
        </row>
        <row r="385">
          <cell r="W385" t="str">
            <v>37.381.902/0001-25</v>
          </cell>
          <cell r="X385" t="str">
            <v>REDE NACIONAL DE APRENDIZAGEM, PROMOCAO SOCIAL E INTEGRACAO</v>
          </cell>
          <cell r="Y385" t="str">
            <v>Banco do Brasil S.A.</v>
          </cell>
          <cell r="Z385">
            <v>1</v>
          </cell>
          <cell r="AA385">
            <v>5116</v>
          </cell>
          <cell r="AB385">
            <v>4222</v>
          </cell>
          <cell r="AC385" t="str">
            <v>SP</v>
          </cell>
          <cell r="AD385" t="str">
            <v>Ribeirão Preto</v>
          </cell>
          <cell r="AE385" t="str">
            <v>PO REF A JOVEM APRENDIZ- NFSE 128962 Baseado em Pedidos de compra 15188.</v>
          </cell>
          <cell r="AF385">
            <v>4275.47</v>
          </cell>
        </row>
        <row r="386">
          <cell r="X386" t="str">
            <v>ANTONIO LUIZ CONCEICAO DA FONSECA</v>
          </cell>
          <cell r="Y386" t="str">
            <v>Banco Bradesco S.A.</v>
          </cell>
          <cell r="Z386">
            <v>237</v>
          </cell>
          <cell r="AA386">
            <v>3176</v>
          </cell>
          <cell r="AB386">
            <v>680132</v>
          </cell>
          <cell r="AC386" t="str">
            <v>PA</v>
          </cell>
          <cell r="AD386" t="str">
            <v>Altamira</v>
          </cell>
          <cell r="AE386" t="str">
            <v>PO REF FUNDO FIXO - 001-DNBHT-2026 - ANTONIO LUIZ Baseado em Pedidos de compra 15155.</v>
          </cell>
          <cell r="AF386">
            <v>1403.51</v>
          </cell>
        </row>
        <row r="387">
          <cell r="X387" t="str">
            <v>RICARDO KRENING</v>
          </cell>
          <cell r="Y387" t="str">
            <v>Banco Bradesco S.A.</v>
          </cell>
          <cell r="Z387">
            <v>237</v>
          </cell>
          <cell r="AA387">
            <v>3176</v>
          </cell>
          <cell r="AB387">
            <v>680132</v>
          </cell>
          <cell r="AC387" t="str">
            <v>RS</v>
          </cell>
          <cell r="AD387" t="str">
            <v>Pelotas</v>
          </cell>
          <cell r="AE387" t="str">
            <v>PO REF A FUNDO FIXO- 002DNBPK2026- RICARDO KRENING Baseado em Pedidos de compra 15221.</v>
          </cell>
          <cell r="AF387">
            <v>630</v>
          </cell>
        </row>
        <row r="388">
          <cell r="X388" t="str">
            <v>JERSON ROSA DA SILVA</v>
          </cell>
          <cell r="Y388" t="str">
            <v>Banco do Brasil S.A.</v>
          </cell>
          <cell r="Z388">
            <v>1</v>
          </cell>
          <cell r="AA388">
            <v>4351</v>
          </cell>
          <cell r="AB388">
            <v>15089</v>
          </cell>
          <cell r="AC388" t="str">
            <v>MT</v>
          </cell>
          <cell r="AD388" t="str">
            <v>Barra do Garças</v>
          </cell>
          <cell r="AE388" t="str">
            <v>PO REF. AO PLANO DE DESPESA  2930 - PGTO DE DIARIAS Baseado em Pedidos de compra 15223.</v>
          </cell>
          <cell r="AF388">
            <v>517.5</v>
          </cell>
        </row>
        <row r="389">
          <cell r="X389" t="str">
            <v>ESTELA MARIS MORELLI</v>
          </cell>
          <cell r="Y389" t="str">
            <v>Banco Santander (Brasil) S. A.</v>
          </cell>
          <cell r="Z389">
            <v>33</v>
          </cell>
          <cell r="AA389">
            <v>628</v>
          </cell>
          <cell r="AB389">
            <v>1012526</v>
          </cell>
          <cell r="AC389" t="str">
            <v>SP</v>
          </cell>
          <cell r="AD389" t="str">
            <v>Guarulhos</v>
          </cell>
          <cell r="AE389" t="str">
            <v>PO REF. PLANO DE DESPESA  2932 - PGTO DE DIÁRIAS Baseado em Pedidos de compra 15225.</v>
          </cell>
          <cell r="AF389">
            <v>1552.5</v>
          </cell>
        </row>
        <row r="390">
          <cell r="X390" t="str">
            <v>VITOR PEREIRA CORRÊA</v>
          </cell>
          <cell r="Y390" t="str">
            <v>Itaú Unibanco  S.A.</v>
          </cell>
          <cell r="Z390">
            <v>341</v>
          </cell>
          <cell r="AA390">
            <v>7911</v>
          </cell>
          <cell r="AB390">
            <v>3789</v>
          </cell>
          <cell r="AC390" t="str">
            <v>RJ</v>
          </cell>
          <cell r="AD390" t="str">
            <v>Macaé</v>
          </cell>
          <cell r="AE390" t="str">
            <v>PO REF. PLANO DE DESPESA  2927 - PGTO DE DIÁRIAS Baseado em Pedidos de compra 15246.</v>
          </cell>
          <cell r="AF390">
            <v>1897.5</v>
          </cell>
        </row>
        <row r="391">
          <cell r="X391" t="str">
            <v>SILVIO MARTINS JUNIOR</v>
          </cell>
          <cell r="Y391" t="str">
            <v>Banco Santander (Brasil) S. A.</v>
          </cell>
          <cell r="Z391">
            <v>33</v>
          </cell>
          <cell r="AA391">
            <v>1645</v>
          </cell>
          <cell r="AB391">
            <v>1000603</v>
          </cell>
          <cell r="AC391" t="str">
            <v>SP</v>
          </cell>
          <cell r="AD391" t="str">
            <v>Guarulhos</v>
          </cell>
          <cell r="AE391" t="str">
            <v>PO REF. A PLANO DE DESPESA 2922 - PGTO DE DIÁRIAS Baseado em Pedidos de compra 15249.</v>
          </cell>
          <cell r="AF391">
            <v>1552.5</v>
          </cell>
        </row>
        <row r="392">
          <cell r="X392" t="str">
            <v>JULIANA PIOLOGO</v>
          </cell>
          <cell r="Y392" t="str">
            <v>Itaú Unibanco  S.A.</v>
          </cell>
          <cell r="Z392">
            <v>341</v>
          </cell>
          <cell r="AA392">
            <v>1600</v>
          </cell>
          <cell r="AB392">
            <v>17688</v>
          </cell>
          <cell r="AC392" t="str">
            <v>SP</v>
          </cell>
          <cell r="AD392" t="str">
            <v>Guarulhos</v>
          </cell>
          <cell r="AE392" t="str">
            <v>PO REF. AO PLANO DE DESPESA 2923 - PGTO DE DIARIAS Baseado em Pedidos de compra 15250.</v>
          </cell>
          <cell r="AF392">
            <v>1552.5</v>
          </cell>
        </row>
        <row r="393">
          <cell r="X393" t="str">
            <v>ANDRE LUIZ TEODORO</v>
          </cell>
          <cell r="Y393" t="str">
            <v>Itaú Unibanco  S.A.</v>
          </cell>
          <cell r="Z393">
            <v>341</v>
          </cell>
          <cell r="AA393">
            <v>3809</v>
          </cell>
          <cell r="AB393">
            <v>4775</v>
          </cell>
          <cell r="AC393" t="str">
            <v>SP</v>
          </cell>
          <cell r="AD393" t="str">
            <v>Guarulhos</v>
          </cell>
          <cell r="AE393" t="str">
            <v>PO REF. PLANO DE DESPESA  2920 - PGTO DE DIÁRIAS Baseado em Pedidos de compra 15251.</v>
          </cell>
          <cell r="AF393">
            <v>1552.5</v>
          </cell>
        </row>
        <row r="394">
          <cell r="X394" t="str">
            <v>HEVERY HOLANDA COSTA BARBOSA</v>
          </cell>
          <cell r="Y394" t="str">
            <v>Itaú Unibanco  S.A.</v>
          </cell>
          <cell r="Z394">
            <v>341</v>
          </cell>
          <cell r="AA394">
            <v>7933</v>
          </cell>
          <cell r="AB394">
            <v>15292</v>
          </cell>
          <cell r="AC394" t="str">
            <v>AP</v>
          </cell>
          <cell r="AD394" t="str">
            <v>Macapá</v>
          </cell>
          <cell r="AE394" t="str">
            <v>PO REF PGTO DIARIA PLANO DE DESPESA 2918 - HEVERY HOLANDA Baseado em Pedidos de compra 15262.</v>
          </cell>
          <cell r="AF394">
            <v>862.5</v>
          </cell>
        </row>
        <row r="395">
          <cell r="W395" t="str">
            <v>34.355.017/0001-83</v>
          </cell>
          <cell r="X395" t="str">
            <v>UNIVERSO COMERCIO DE MAQUINAS E CALIBRACAO LTDA</v>
          </cell>
          <cell r="Y395" t="str">
            <v>Banco Santander (Brasil) S. A.</v>
          </cell>
          <cell r="Z395">
            <v>33</v>
          </cell>
          <cell r="AA395">
            <v>1046</v>
          </cell>
          <cell r="AB395">
            <v>13001029</v>
          </cell>
          <cell r="AC395" t="str">
            <v>SP</v>
          </cell>
          <cell r="AD395" t="str">
            <v>São Paulo</v>
          </cell>
          <cell r="AE395" t="str">
            <v>Pedido de Compra Integrado NIMBI Baseado em Pedidos de compra 13144. - NFSE 4204 - UNIVERSO COMERCIO</v>
          </cell>
          <cell r="AF395">
            <v>980</v>
          </cell>
        </row>
        <row r="396">
          <cell r="W396" t="str">
            <v>50.971.534/0001-33</v>
          </cell>
          <cell r="X396" t="str">
            <v>COMERCIAL VALENTIM MAQUINAS E MATERIAIS ELETRICOS LTDA</v>
          </cell>
          <cell r="Y396" t="str">
            <v>Itaú Unibanco  S.A.</v>
          </cell>
          <cell r="Z396">
            <v>341</v>
          </cell>
          <cell r="AA396">
            <v>6767</v>
          </cell>
          <cell r="AB396">
            <v>99607</v>
          </cell>
          <cell r="AC396" t="str">
            <v>SP</v>
          </cell>
          <cell r="AD396" t="str">
            <v>São Paulo</v>
          </cell>
          <cell r="AE396" t="str">
            <v>Pedido de Compra Integrado NIMBI- NF 2946 Baseado em Pedidos de compra 13383.</v>
          </cell>
          <cell r="AF396">
            <v>290</v>
          </cell>
        </row>
        <row r="397">
          <cell r="X397" t="str">
            <v>TIAGO CORREA DE OLIVEIRA</v>
          </cell>
          <cell r="Y397" t="str">
            <v>Itaú Unibanco  S.A.</v>
          </cell>
          <cell r="Z397">
            <v>341</v>
          </cell>
          <cell r="AA397">
            <v>4082</v>
          </cell>
          <cell r="AB397">
            <v>23794</v>
          </cell>
          <cell r="AC397" t="str">
            <v>SP</v>
          </cell>
          <cell r="AD397" t="str">
            <v>Bauru</v>
          </cell>
          <cell r="AE397" t="str">
            <v>PO REF A REEMBOLSO- EXTRATO 2837- VIGENCIA 28 A 30/01/26 Baseado em Pedidos de compra 15322.</v>
          </cell>
          <cell r="AF397">
            <v>143.56</v>
          </cell>
        </row>
        <row r="398">
          <cell r="W398" t="str">
            <v>07.432.517/0001-07</v>
          </cell>
          <cell r="X398" t="str">
            <v>SIMPRESS COMERCIO LOCACAO E SERVICOS LTDA</v>
          </cell>
          <cell r="Y398" t="str">
            <v>Banco do Brasil S.A.</v>
          </cell>
          <cell r="Z398">
            <v>1</v>
          </cell>
          <cell r="AA398">
            <v>3400</v>
          </cell>
          <cell r="AB398">
            <v>105457</v>
          </cell>
          <cell r="AC398" t="str">
            <v>SP</v>
          </cell>
          <cell r="AD398" t="str">
            <v>Santana de Parnaíba</v>
          </cell>
          <cell r="AE398" t="str">
            <v>PO REF. NFSE 345634 - SIMPRESS Baseado em Pedidos de compra 15330.</v>
          </cell>
          <cell r="AF398">
            <v>167.83</v>
          </cell>
        </row>
        <row r="399">
          <cell r="W399" t="str">
            <v>25.341.150/0001-90</v>
          </cell>
          <cell r="X399" t="str">
            <v>SV INCORPORADORA CONSTRUTORA E SERVICOS LTDA</v>
          </cell>
          <cell r="Y399" t="str">
            <v>Banco Intermedium S.A.</v>
          </cell>
          <cell r="Z399">
            <v>77</v>
          </cell>
          <cell r="AA399">
            <v>1</v>
          </cell>
          <cell r="AB399">
            <v>32296967</v>
          </cell>
          <cell r="AC399" t="str">
            <v>RS</v>
          </cell>
          <cell r="AD399" t="str">
            <v>Taquara</v>
          </cell>
          <cell r="AE399" t="str">
            <v>PO REF NFSE 1932 - SV INCORPORADORA Baseado em Pedidos de compra 15192.</v>
          </cell>
          <cell r="AF399">
            <v>15594.36</v>
          </cell>
        </row>
        <row r="400">
          <cell r="W400" t="str">
            <v>25.341.150/0001-90</v>
          </cell>
          <cell r="X400" t="str">
            <v>SV INCORPORADORA CONSTRUTORA E SERVICOS LTDA</v>
          </cell>
          <cell r="Y400" t="str">
            <v>Banco Intermedium S.A.</v>
          </cell>
          <cell r="Z400">
            <v>77</v>
          </cell>
          <cell r="AA400">
            <v>1</v>
          </cell>
          <cell r="AB400">
            <v>32296967</v>
          </cell>
          <cell r="AC400" t="str">
            <v>RS</v>
          </cell>
          <cell r="AD400" t="str">
            <v>Taquari</v>
          </cell>
          <cell r="AE400" t="str">
            <v>PO REF A SERVICO VIGIA- NFSE 1931 Baseado em Pedidos de compra 15190.</v>
          </cell>
          <cell r="AF400">
            <v>15518.87</v>
          </cell>
        </row>
        <row r="401">
          <cell r="W401" t="str">
            <v>25.341.150/0001-90</v>
          </cell>
          <cell r="X401" t="str">
            <v>SV INCORPORADORA CONSTRUTORA E SERVICOS LTDA</v>
          </cell>
          <cell r="Y401" t="str">
            <v>Banco Intermedium S.A.</v>
          </cell>
          <cell r="Z401">
            <v>77</v>
          </cell>
          <cell r="AA401">
            <v>1</v>
          </cell>
          <cell r="AB401">
            <v>32296967</v>
          </cell>
          <cell r="AC401" t="str">
            <v>RS</v>
          </cell>
          <cell r="AD401" t="str">
            <v>Porto Alegre</v>
          </cell>
          <cell r="AE401" t="str">
            <v>PO REF NFSE 1933 - SV INCOPORADORA Baseado em Pedidos de compra 15336.</v>
          </cell>
          <cell r="AF401">
            <v>15518.87</v>
          </cell>
        </row>
        <row r="402">
          <cell r="W402" t="str">
            <v>71.208.516/0001-74</v>
          </cell>
          <cell r="X402" t="str">
            <v>ALGAR TELECOM S/A</v>
          </cell>
          <cell r="AC402" t="str">
            <v>MG</v>
          </cell>
          <cell r="AD402" t="str">
            <v>Uberlândia</v>
          </cell>
          <cell r="AE402" t="str">
            <v>PO REF. NFSC 139743 - ALGAR TELECOM S/A Baseado em Pedidos de compra 15379.</v>
          </cell>
          <cell r="AF402">
            <v>68.2</v>
          </cell>
        </row>
        <row r="403">
          <cell r="W403" t="str">
            <v>71.208.516/0001-74</v>
          </cell>
          <cell r="X403" t="str">
            <v>ALGAR TELECOM S/A</v>
          </cell>
          <cell r="AC403" t="str">
            <v>MG</v>
          </cell>
          <cell r="AD403" t="str">
            <v>Uberlândia</v>
          </cell>
          <cell r="AE403" t="str">
            <v>PO REF. NFSC 139744 -  ALGAR TELECOM S/A Baseado em Pedidos de compra 15380.</v>
          </cell>
          <cell r="AF403">
            <v>63.01</v>
          </cell>
        </row>
        <row r="404">
          <cell r="X404" t="str">
            <v>JONATHAN ALESSANDRO VARELA</v>
          </cell>
          <cell r="Y404" t="str">
            <v>Caixa Econômica Federal</v>
          </cell>
          <cell r="Z404">
            <v>104</v>
          </cell>
          <cell r="AA404">
            <v>394</v>
          </cell>
          <cell r="AB404">
            <v>594451543</v>
          </cell>
          <cell r="AC404" t="str">
            <v>PR</v>
          </cell>
          <cell r="AD404" t="str">
            <v>Londrina</v>
          </cell>
          <cell r="AE404" t="str">
            <v>PO REF. AO PLANO DE DESPESA 2939 - PGTO DE DIÁRIAS Baseado em Pedidos de compra 15399.</v>
          </cell>
          <cell r="AF404">
            <v>1897.5</v>
          </cell>
        </row>
        <row r="405">
          <cell r="X405" t="str">
            <v>MAKSON ROCHA LIMA</v>
          </cell>
          <cell r="Y405" t="str">
            <v>Itaú Unibanco  S.A.</v>
          </cell>
          <cell r="Z405">
            <v>341</v>
          </cell>
          <cell r="AA405">
            <v>7227</v>
          </cell>
          <cell r="AB405">
            <v>41030</v>
          </cell>
          <cell r="AC405" t="str">
            <v>RJ</v>
          </cell>
          <cell r="AD405" t="str">
            <v>Rio de Janeiro</v>
          </cell>
          <cell r="AE405" t="str">
            <v>PO REF. A PLANO DE DESPESA 2943 - PGTO DE DIÁRIAS Baseado em Pedidos de compra 15402.</v>
          </cell>
          <cell r="AF405">
            <v>2409</v>
          </cell>
        </row>
        <row r="406">
          <cell r="X406" t="str">
            <v>DURVAL NICOLETE FILHO</v>
          </cell>
          <cell r="Y406" t="str">
            <v>Itaú Unibanco  S.A.</v>
          </cell>
          <cell r="Z406">
            <v>341</v>
          </cell>
          <cell r="AA406">
            <v>4898</v>
          </cell>
          <cell r="AB406">
            <v>15560</v>
          </cell>
          <cell r="AC406" t="str">
            <v>SP</v>
          </cell>
          <cell r="AD406" t="str">
            <v>Presidente Prudente</v>
          </cell>
          <cell r="AE406" t="str">
            <v>PO REF. AO PLANO DE DESPESA 2937 - PGTO DE DIÁRIAS Baseado em Pedidos de compra 15404.</v>
          </cell>
          <cell r="AF406">
            <v>1897.5</v>
          </cell>
        </row>
        <row r="407">
          <cell r="X407" t="str">
            <v>FRANCISCO FABRICIO RIBEIRO DE SOUZA</v>
          </cell>
          <cell r="Y407" t="str">
            <v>Itaú Unibanco  S.A.</v>
          </cell>
          <cell r="Z407">
            <v>341</v>
          </cell>
          <cell r="AA407">
            <v>7696</v>
          </cell>
          <cell r="AB407">
            <v>7673</v>
          </cell>
          <cell r="AC407" t="str">
            <v>PI</v>
          </cell>
          <cell r="AD407" t="str">
            <v>Parnaíba</v>
          </cell>
          <cell r="AE407" t="str">
            <v>PO REF. PLANO DE DESPESA 2942 - PGTO DE DIÁRIAS Baseado em Pedidos de compra 15406.</v>
          </cell>
          <cell r="AF407">
            <v>517.5</v>
          </cell>
        </row>
        <row r="408">
          <cell r="X408" t="str">
            <v>DANIEL AFFONSO REGO RAMOS</v>
          </cell>
          <cell r="Y408" t="str">
            <v>Banco Santander (Brasil) S. A.</v>
          </cell>
          <cell r="Z408">
            <v>33</v>
          </cell>
          <cell r="AA408">
            <v>3425</v>
          </cell>
          <cell r="AB408">
            <v>1000556</v>
          </cell>
          <cell r="AC408" t="str">
            <v>SP</v>
          </cell>
          <cell r="AD408" t="str">
            <v>Guarulhos</v>
          </cell>
          <cell r="AE408" t="str">
            <v>PO REF. PLANO DE DESPESA 2949 - PGTO DE DIÁRIAS Baseado em Pedidos de compra 15407.</v>
          </cell>
          <cell r="AF408">
            <v>1552.5</v>
          </cell>
        </row>
        <row r="409">
          <cell r="X409" t="str">
            <v>THIAGO AUGUSTO GOMES DA SILVA</v>
          </cell>
          <cell r="Y409" t="str">
            <v>Itaú Unibanco  S.A.</v>
          </cell>
          <cell r="Z409">
            <v>341</v>
          </cell>
          <cell r="AA409">
            <v>525</v>
          </cell>
          <cell r="AB409">
            <v>22348</v>
          </cell>
          <cell r="AC409" t="str">
            <v>SP</v>
          </cell>
          <cell r="AD409" t="str">
            <v>Guarulhos</v>
          </cell>
          <cell r="AE409" t="str">
            <v>PO REF. PLANO DE DESPESA 2950 - PGTO DE DIÁRIAS Baseado em Pedidos de compra 15408.</v>
          </cell>
          <cell r="AF409">
            <v>1552.5</v>
          </cell>
        </row>
        <row r="410">
          <cell r="X410" t="str">
            <v>EDGARD ANTUNES SCHERER</v>
          </cell>
          <cell r="Y410" t="str">
            <v>Banco Santander (Brasil) S. A.</v>
          </cell>
          <cell r="Z410">
            <v>33</v>
          </cell>
          <cell r="AA410">
            <v>3729</v>
          </cell>
          <cell r="AB410">
            <v>1053989</v>
          </cell>
          <cell r="AC410" t="str">
            <v>SP</v>
          </cell>
          <cell r="AE410" t="str">
            <v>PO REF. PLANO DE DESPESA 2946 - PGTO DE DIÁRIAS Baseado em Pedidos de compra 15409.</v>
          </cell>
          <cell r="AF410">
            <v>1552.5</v>
          </cell>
        </row>
        <row r="411">
          <cell r="W411" t="str">
            <v>04.009.920/0001-21</v>
          </cell>
          <cell r="X411" t="str">
            <v>ROTA RL TUR LTDA</v>
          </cell>
          <cell r="Y411" t="str">
            <v>Cora SCD S.A.</v>
          </cell>
          <cell r="Z411">
            <v>403</v>
          </cell>
          <cell r="AA411">
            <v>1</v>
          </cell>
          <cell r="AB411">
            <v>1171109</v>
          </cell>
          <cell r="AC411" t="str">
            <v>RJ</v>
          </cell>
          <cell r="AD411" t="str">
            <v>Rio de Janeiro</v>
          </cell>
          <cell r="AE411" t="str">
            <v>PO REF. NFSE 4 Baseado em Pedidos de compra 15410.</v>
          </cell>
          <cell r="AF411">
            <v>18398.87</v>
          </cell>
        </row>
        <row r="412">
          <cell r="W412" t="str">
            <v>00.394.429/0019-30</v>
          </cell>
          <cell r="X412" t="str">
            <v>COMANDO DA AERONAUTICA</v>
          </cell>
          <cell r="AC412" t="str">
            <v>RJ</v>
          </cell>
          <cell r="AD412" t="str">
            <v>Rio de Janeiro</v>
          </cell>
          <cell r="AE412" t="str">
            <v>PO REF. GUIA 04749374610 - REVALIDAÇÃO CMA RODRIGO FRAIZ Baseado em Pedidos de compra 15411.</v>
          </cell>
          <cell r="AF412">
            <v>350</v>
          </cell>
        </row>
        <row r="413">
          <cell r="W413" t="str">
            <v>03.506.307/0001-57</v>
          </cell>
          <cell r="X413" t="str">
            <v>TICKET SOLUCOES HDFGT S/A</v>
          </cell>
          <cell r="Y413" t="str">
            <v>Banco do Brasil S.A.</v>
          </cell>
          <cell r="Z413">
            <v>1</v>
          </cell>
          <cell r="AA413">
            <v>1913</v>
          </cell>
          <cell r="AB413">
            <v>14694</v>
          </cell>
          <cell r="AC413" t="str">
            <v>RS</v>
          </cell>
          <cell r="AD413" t="str">
            <v>Campo Bom</v>
          </cell>
          <cell r="AE413" t="str">
            <v>PO REF NFSE 51978670 - TICKET SOLUCOES Baseado em Pedidos de compra 15413.</v>
          </cell>
          <cell r="AF413">
            <v>387285.77</v>
          </cell>
        </row>
        <row r="414">
          <cell r="X414" t="str">
            <v>ROBERTA ORTMAN CHARALLO</v>
          </cell>
          <cell r="Y414" t="str">
            <v>Itaú Unibanco  S.A.</v>
          </cell>
          <cell r="Z414">
            <v>341</v>
          </cell>
          <cell r="AA414">
            <v>6224</v>
          </cell>
          <cell r="AB414">
            <v>5295</v>
          </cell>
          <cell r="AC414" t="str">
            <v>RJ</v>
          </cell>
          <cell r="AD414" t="str">
            <v>Rio de Janeiro</v>
          </cell>
          <cell r="AE414" t="str">
            <v>PO REF A SOLICITACAO VIAGEM- EXTRATO 2945- VIGENCIA 22 A 27/02 Baseado em Pedidos de compra 15417.</v>
          </cell>
          <cell r="AF414">
            <v>2409</v>
          </cell>
        </row>
        <row r="415">
          <cell r="W415" t="str">
            <v>02.488.507/0001-61</v>
          </cell>
          <cell r="X415" t="str">
            <v>TRIBUNAL REGIONAL DO TRABALHO-17 REGIAO</v>
          </cell>
          <cell r="AC415" t="str">
            <v>ES</v>
          </cell>
          <cell r="AD415" t="str">
            <v>Vitória</v>
          </cell>
          <cell r="AE415" t="str">
            <v>PO REF. GRU 5891120245170015 - CUSTA JUDICIAL RECLAMAÇÃO - TRT Baseado em Pedidos de compra 15420.</v>
          </cell>
          <cell r="AF415">
            <v>120</v>
          </cell>
        </row>
        <row r="416">
          <cell r="W416" t="str">
            <v>02.488.507/0001-61</v>
          </cell>
          <cell r="X416" t="str">
            <v>TRIBUNAL REGIONAL DO TRABALHO-17 REGIAO</v>
          </cell>
          <cell r="AC416" t="str">
            <v>ES</v>
          </cell>
          <cell r="AD416" t="str">
            <v>Vitória</v>
          </cell>
          <cell r="AE416" t="str">
            <v>PO REF. BOLETO  00005891120245170015 - DEPÓSITO RECURSAL DE RECLAMAÇÃO TRABALHISTA - TRT 17 REGIÃO Baseado em Pedidos de compra 15422.</v>
          </cell>
          <cell r="AF416">
            <v>22866.54</v>
          </cell>
        </row>
        <row r="417">
          <cell r="X417" t="str">
            <v>CLAUDIO MARCIO BATISTA DA SILVA</v>
          </cell>
          <cell r="Y417" t="str">
            <v>Itaú Unibanco  S.A.</v>
          </cell>
          <cell r="Z417">
            <v>341</v>
          </cell>
          <cell r="AA417">
            <v>4150</v>
          </cell>
          <cell r="AB417">
            <v>8439</v>
          </cell>
          <cell r="AC417" t="str">
            <v>RJ</v>
          </cell>
          <cell r="AD417" t="str">
            <v>Macaé</v>
          </cell>
          <cell r="AE417" t="str">
            <v>PO REF. REEMBOLSO VIAGEM - PLANO 2824 - Vigência: 25/01/2026 - 25/01/2026 Baseado em Pedidos de compra 15434.</v>
          </cell>
          <cell r="AF417">
            <v>162.44</v>
          </cell>
        </row>
        <row r="418">
          <cell r="W418" t="str">
            <v>32.853.748/0001-23</v>
          </cell>
          <cell r="X418" t="str">
            <v>LIDDERA GESTAO EMPRESARIAL LTDA</v>
          </cell>
          <cell r="Y418" t="str">
            <v>Banco Santander (Brasil) S. A.</v>
          </cell>
          <cell r="Z418">
            <v>33</v>
          </cell>
          <cell r="AA418">
            <v>4432</v>
          </cell>
          <cell r="AB418">
            <v>13004962</v>
          </cell>
          <cell r="AC418" t="str">
            <v>AM</v>
          </cell>
          <cell r="AD418" t="str">
            <v>Tefé</v>
          </cell>
          <cell r="AE418" t="str">
            <v>PO REF A SERVICO LIMPEZA- NFSE 528 Baseado em Pedidos de compra 15436.</v>
          </cell>
          <cell r="AF418">
            <v>5469.01</v>
          </cell>
        </row>
        <row r="419">
          <cell r="X419" t="str">
            <v>FABRICIA CALADO PEREIRA</v>
          </cell>
          <cell r="Y419" t="str">
            <v>Itaú Unibanco  S.A.</v>
          </cell>
          <cell r="Z419">
            <v>341</v>
          </cell>
          <cell r="AA419">
            <v>3777</v>
          </cell>
          <cell r="AB419">
            <v>28650</v>
          </cell>
          <cell r="AC419" t="str">
            <v>SP</v>
          </cell>
          <cell r="AD419" t="str">
            <v>Guarulhos</v>
          </cell>
          <cell r="AE419" t="str">
            <v>PO REF. SOLICITAÇÃO VIAGEM - PLANO 2963 - Vigência: 23/02/2026 - 27/02/2026 Baseado em Pedidos de compra 15440.</v>
          </cell>
          <cell r="AF419">
            <v>1552.5</v>
          </cell>
        </row>
        <row r="420">
          <cell r="X420" t="str">
            <v>ADILIS NASCIMENTO NEVES</v>
          </cell>
          <cell r="Y420" t="str">
            <v>Banco Santander (Brasil) S. A.</v>
          </cell>
          <cell r="Z420">
            <v>33</v>
          </cell>
          <cell r="AA420">
            <v>505</v>
          </cell>
          <cell r="AB420">
            <v>1038418</v>
          </cell>
          <cell r="AC420" t="str">
            <v>SP</v>
          </cell>
          <cell r="AD420" t="str">
            <v>Bauru</v>
          </cell>
          <cell r="AE420" t="str">
            <v>PO REF REEMBOLSO VIAGEM PLANO DE DESPESA 2884 - ADILIS NASCIMENTO Baseado em Pedidos de compra 15454.</v>
          </cell>
          <cell r="AF420">
            <v>386.54</v>
          </cell>
        </row>
        <row r="421">
          <cell r="X421" t="str">
            <v>HEITOR HADDAD SACOMAN</v>
          </cell>
          <cell r="Y421" t="str">
            <v>Itaú Unibanco  S.A.</v>
          </cell>
          <cell r="Z421">
            <v>341</v>
          </cell>
          <cell r="AA421">
            <v>1657</v>
          </cell>
          <cell r="AB421">
            <v>32070</v>
          </cell>
          <cell r="AC421" t="str">
            <v>SP</v>
          </cell>
          <cell r="AD421" t="str">
            <v>Bauru</v>
          </cell>
          <cell r="AE421" t="str">
            <v>PO REF REEMBOLSO VIAGEM PLANO DE DESPESA 2877 - HEITOR HADDAD Baseado em Pedidos de compra 15455.</v>
          </cell>
          <cell r="AF421">
            <v>152.19999999999999</v>
          </cell>
        </row>
        <row r="422">
          <cell r="W422" t="str">
            <v>04.368.898/0001-06</v>
          </cell>
          <cell r="X422" t="str">
            <v>COPEL DISTRIBUICAO S.A.</v>
          </cell>
          <cell r="Y422" t="str">
            <v>Banco Bradesco S.A.</v>
          </cell>
          <cell r="Z422">
            <v>237</v>
          </cell>
          <cell r="AA422">
            <v>3060</v>
          </cell>
          <cell r="AB422">
            <v>48632</v>
          </cell>
          <cell r="AC422" t="str">
            <v>PR</v>
          </cell>
          <cell r="AD422" t="str">
            <v>Curitiba</v>
          </cell>
          <cell r="AE422" t="str">
            <v>PO REF. A NFCEE 207912251 Baseado em Pedidos de compra 13985.</v>
          </cell>
          <cell r="AF422">
            <v>3444.15</v>
          </cell>
        </row>
        <row r="423">
          <cell r="W423" t="str">
            <v>46.377.222/0001-29</v>
          </cell>
          <cell r="X423" t="str">
            <v>SECRETARIA DA FAZENDA</v>
          </cell>
          <cell r="AC423" t="str">
            <v>SP</v>
          </cell>
          <cell r="AD423" t="str">
            <v>São Paulo</v>
          </cell>
          <cell r="AE423" t="str">
            <v>PO REF A IPVA E LICENCIAMENTO VEICULO JXX8I22- 00280682085 Baseado em Pedidos de compra 14913.</v>
          </cell>
          <cell r="AF423">
            <v>2191.9499999999998</v>
          </cell>
        </row>
        <row r="424">
          <cell r="W424" t="str">
            <v>46.377.222/0001-29</v>
          </cell>
          <cell r="X424" t="str">
            <v>SECRETARIA DA FAZENDA</v>
          </cell>
          <cell r="AC424" t="str">
            <v>SP</v>
          </cell>
          <cell r="AD424" t="str">
            <v>São Paulo</v>
          </cell>
          <cell r="AE424" t="str">
            <v>PO REF A IPVA E LICENCIAMENTO VEICULO NRJ3H12- 00283541024 Baseado em Pedidos de compra 14916.</v>
          </cell>
          <cell r="AF424">
            <v>1369.91</v>
          </cell>
        </row>
        <row r="425">
          <cell r="W425" t="str">
            <v>33.402.939/0001-31</v>
          </cell>
          <cell r="X425" t="str">
            <v>AEROPORTOS DO SUDESTE DO BRASIL S.A</v>
          </cell>
          <cell r="Y425" t="str">
            <v>Banco Citibank S.A.</v>
          </cell>
          <cell r="Z425">
            <v>745</v>
          </cell>
          <cell r="AA425">
            <v>1</v>
          </cell>
          <cell r="AB425">
            <v>86200909</v>
          </cell>
          <cell r="AC425" t="str">
            <v>ES</v>
          </cell>
          <cell r="AD425" t="str">
            <v>Vitória</v>
          </cell>
          <cell r="AE425" t="str">
            <v>PO REF A EMISSAO CREDENCIAL TEMPORARIA- NFSE 388 Baseado em Pedidos de compra 14917.</v>
          </cell>
          <cell r="AF425">
            <v>165</v>
          </cell>
        </row>
        <row r="426">
          <cell r="W426" t="str">
            <v>04.368.898/0001-06</v>
          </cell>
          <cell r="X426" t="str">
            <v>COPEL DISTRIBUICAO S.A.</v>
          </cell>
          <cell r="Y426" t="str">
            <v>Banco Bradesco S.A.</v>
          </cell>
          <cell r="Z426">
            <v>237</v>
          </cell>
          <cell r="AA426">
            <v>3060</v>
          </cell>
          <cell r="AB426">
            <v>48632</v>
          </cell>
          <cell r="AC426" t="str">
            <v>PR</v>
          </cell>
          <cell r="AD426" t="str">
            <v>Curitiba</v>
          </cell>
          <cell r="AE426" t="str">
            <v>PO REF A FORNECIMENTO ENERGIA ELETRICA- NFCEE 212460897 Baseado em Pedidos de compra 14927.</v>
          </cell>
          <cell r="AF426">
            <v>546.24</v>
          </cell>
        </row>
        <row r="427">
          <cell r="W427" t="str">
            <v>71.208.516/0001-74</v>
          </cell>
          <cell r="X427" t="str">
            <v>ALGAR TELECOM S/A</v>
          </cell>
          <cell r="AC427" t="str">
            <v>MG</v>
          </cell>
          <cell r="AD427" t="str">
            <v>Uberlândia</v>
          </cell>
          <cell r="AE427" t="str">
            <v>PO REF NFSC 1594552 - ALGAR TELECOM Baseado em Pedidos de compra 14935.</v>
          </cell>
          <cell r="AF427">
            <v>46.24</v>
          </cell>
        </row>
        <row r="428">
          <cell r="W428" t="str">
            <v>09.123.654/0001-87</v>
          </cell>
          <cell r="X428" t="str">
            <v>COMPANHIA DE AGUA E ESGOTOS DA PARAIBA CAGEPA</v>
          </cell>
          <cell r="Y428" t="str">
            <v>Banco Bradesco S.A.</v>
          </cell>
          <cell r="Z428">
            <v>237</v>
          </cell>
          <cell r="AA428">
            <v>3129</v>
          </cell>
          <cell r="AB428">
            <v>174201</v>
          </cell>
          <cell r="AC428" t="str">
            <v>PB</v>
          </cell>
          <cell r="AD428" t="str">
            <v>João Pessoa</v>
          </cell>
          <cell r="AE428" t="str">
            <v>PO REF FAT 76118 - CAGEPA Baseado em Pedidos de compra 14936.</v>
          </cell>
          <cell r="AF428">
            <v>222.16</v>
          </cell>
        </row>
        <row r="429">
          <cell r="W429" t="str">
            <v>03.672.254/0007-30</v>
          </cell>
          <cell r="X429" t="str">
            <v>EQUINIX DO BRASIL SOLUCOES DE TECNOLOGIA EM INFORMATICA LTDA.</v>
          </cell>
          <cell r="Y429" t="str">
            <v>Banco Santander (Brasil) S. A.</v>
          </cell>
          <cell r="Z429">
            <v>33</v>
          </cell>
          <cell r="AA429">
            <v>3562</v>
          </cell>
          <cell r="AB429">
            <v>13000559</v>
          </cell>
          <cell r="AC429" t="str">
            <v>SP</v>
          </cell>
          <cell r="AD429" t="str">
            <v>Santana de Parnaíba</v>
          </cell>
          <cell r="AE429" t="str">
            <v>PO REF A SERVICO DE TI- NFSE 50458 Baseado em Pedidos de compra 14950.</v>
          </cell>
          <cell r="AF429">
            <v>78384.52</v>
          </cell>
        </row>
        <row r="430">
          <cell r="W430" t="str">
            <v>03.672.254/0006-59</v>
          </cell>
          <cell r="X430" t="str">
            <v>EQUINIX DO BRASIL SOLUCOES DE TECNOLOGIA EM INFORMATICA LTDA.</v>
          </cell>
          <cell r="Y430" t="str">
            <v>Banco Santander (Brasil) S. A.</v>
          </cell>
          <cell r="Z430">
            <v>33</v>
          </cell>
          <cell r="AA430">
            <v>3562</v>
          </cell>
          <cell r="AB430">
            <v>13000559</v>
          </cell>
          <cell r="AC430" t="str">
            <v>RJ</v>
          </cell>
          <cell r="AD430" t="str">
            <v>Rio de Janeiro</v>
          </cell>
          <cell r="AE430" t="str">
            <v>PO REF A SERVICO TI- NFSE 259 Baseado em Pedidos de compra 14952.- NFSE 259</v>
          </cell>
          <cell r="AF430">
            <v>76540.570000000007</v>
          </cell>
        </row>
        <row r="431">
          <cell r="X431" t="str">
            <v>JOAO RIBEIRO ARMINIO</v>
          </cell>
          <cell r="Y431" t="str">
            <v>Banco Bradesco S.A.</v>
          </cell>
          <cell r="Z431">
            <v>237</v>
          </cell>
          <cell r="AA431">
            <v>173</v>
          </cell>
          <cell r="AB431">
            <v>48651</v>
          </cell>
          <cell r="AC431" t="str">
            <v>MS</v>
          </cell>
          <cell r="AD431" t="str">
            <v>Ponta Porã</v>
          </cell>
          <cell r="AE431" t="str">
            <v>PO REF. A SOLICITAÇAO DE VIAGEM - PLANO DE DESPESA 2882 Baseado em Pedidos de compra 14979.</v>
          </cell>
          <cell r="AF431">
            <v>862.5</v>
          </cell>
        </row>
        <row r="432">
          <cell r="W432" t="str">
            <v>05.054.903/0001-79</v>
          </cell>
          <cell r="X432" t="str">
            <v>SECRETARIA DE ESTADO DA FAZENDA PARA</v>
          </cell>
          <cell r="AC432" t="str">
            <v>PA</v>
          </cell>
          <cell r="AD432" t="str">
            <v>Belém</v>
          </cell>
          <cell r="AE432" t="str">
            <v>PO REF. A TAXA DE RENOV. DE LICENCIAMENTO DE EDIFICAÇÕES OU AREAS DE ALTO RISCO - 260313871626 Baseado em Pedidos de compra 14999.</v>
          </cell>
          <cell r="AF432">
            <v>114.09</v>
          </cell>
        </row>
        <row r="433">
          <cell r="W433" t="str">
            <v>40.432.544/0001-47</v>
          </cell>
          <cell r="X433" t="str">
            <v>CLARO S.A.</v>
          </cell>
          <cell r="AC433" t="str">
            <v>SP</v>
          </cell>
          <cell r="AD433" t="str">
            <v>São Paulo</v>
          </cell>
          <cell r="AE433" t="str">
            <v>Pedido de Compra Integrado NIMBI Baseado em Pedidos de compra 11515. REF. NFSC 528264</v>
          </cell>
          <cell r="AF433">
            <v>224.7</v>
          </cell>
        </row>
        <row r="434">
          <cell r="W434" t="str">
            <v>23.282.599/0005-22</v>
          </cell>
          <cell r="X434" t="str">
            <v>DA FONTE DISTRIBUIDORA LTDA</v>
          </cell>
          <cell r="Y434" t="str">
            <v>Itaú Unibanco  S.A.</v>
          </cell>
          <cell r="Z434">
            <v>341</v>
          </cell>
          <cell r="AA434">
            <v>3294</v>
          </cell>
          <cell r="AB434">
            <v>99036</v>
          </cell>
          <cell r="AC434" t="str">
            <v>SE</v>
          </cell>
          <cell r="AD434" t="str">
            <v>Itaporanga d'Ajuda</v>
          </cell>
          <cell r="AE434" t="str">
            <v>PO REF SUBSTITUIÇAO DO PEDIDO NIMBI 2402614 DA PO ORIGINAL 8143 - DA FONTE DISTRIBUIDORA Baseado em Pedidos de compra 12789.</v>
          </cell>
          <cell r="AF434">
            <v>182</v>
          </cell>
        </row>
        <row r="435">
          <cell r="W435" t="str">
            <v>01.248.111/0001-84</v>
          </cell>
          <cell r="X435" t="str">
            <v>EMPRESA BRASILEIRA DE SERVICOS GERAIS LTDA</v>
          </cell>
          <cell r="Y435" t="str">
            <v>Itaú Unibanco  S.A.</v>
          </cell>
          <cell r="Z435">
            <v>341</v>
          </cell>
          <cell r="AA435">
            <v>147</v>
          </cell>
          <cell r="AB435">
            <v>23595</v>
          </cell>
          <cell r="AC435" t="str">
            <v>ES</v>
          </cell>
          <cell r="AD435" t="str">
            <v>Vitória</v>
          </cell>
          <cell r="AE435" t="str">
            <v>PO REF A SERVICO LIMPEZA- NFSE 70234 Baseado em Pedidos de compra 15167.</v>
          </cell>
          <cell r="AF435">
            <v>20998.62</v>
          </cell>
        </row>
        <row r="436">
          <cell r="W436" t="str">
            <v>00.394.429/0106-88</v>
          </cell>
          <cell r="X436" t="str">
            <v>COMANDO DA AERONAUTICA</v>
          </cell>
          <cell r="Y436" t="str">
            <v>Banco Bradesco S.A.</v>
          </cell>
          <cell r="Z436">
            <v>237</v>
          </cell>
          <cell r="AA436">
            <v>3060</v>
          </cell>
          <cell r="AB436">
            <v>486329</v>
          </cell>
          <cell r="AC436" t="str">
            <v>SP</v>
          </cell>
          <cell r="AD436" t="str">
            <v>São Paulo</v>
          </cell>
          <cell r="AE436" t="str">
            <v>PO REF. A GUIA 20010444882  - REVALIDAÇÃO DE CMA DE JOÃO HENRIQUE DE FREITAS Baseado em Pedidos de compra 15189.</v>
          </cell>
          <cell r="AF436">
            <v>350</v>
          </cell>
        </row>
        <row r="437">
          <cell r="W437" t="str">
            <v>11.433.871/0001-15</v>
          </cell>
          <cell r="X437" t="str">
            <v>ESTRUTURAR TELECOM LTDA</v>
          </cell>
          <cell r="Y437" t="str">
            <v>BANCO C6 S.A – C6 BANK</v>
          </cell>
          <cell r="Z437">
            <v>336</v>
          </cell>
          <cell r="AA437">
            <v>1</v>
          </cell>
          <cell r="AB437">
            <v>33206871</v>
          </cell>
          <cell r="AC437" t="str">
            <v>SP</v>
          </cell>
          <cell r="AD437" t="str">
            <v>Ribeirão Preto</v>
          </cell>
          <cell r="AE437" t="str">
            <v>Pedido de Compra Integrado NIMBI Baseado em Pedidos de compra 12784. - REF. A NFE 275</v>
          </cell>
          <cell r="AF437">
            <v>800</v>
          </cell>
        </row>
        <row r="438">
          <cell r="W438" t="str">
            <v>08.345.621/0001-19</v>
          </cell>
          <cell r="X438" t="str">
            <v>F. FERNANDES DE SOUZA &amp; CIA LTDA</v>
          </cell>
          <cell r="AC438" t="str">
            <v>RN</v>
          </cell>
          <cell r="AD438" t="str">
            <v>Mossoró</v>
          </cell>
          <cell r="AE438" t="str">
            <v>PO REF DANFE 402412 - F. FERNANDES (FUNDO FIXO- 002-DNBMS-2026- CARLOS HELTON) Baseado em Pedidos de compra 15219.</v>
          </cell>
          <cell r="AF438">
            <v>328.71</v>
          </cell>
        </row>
        <row r="439">
          <cell r="X439" t="str">
            <v>CLAUDIO RODRIGUES FERREIRA</v>
          </cell>
          <cell r="Y439" t="str">
            <v>Banco Bradesco S.A.</v>
          </cell>
          <cell r="Z439">
            <v>237</v>
          </cell>
          <cell r="AA439">
            <v>2147</v>
          </cell>
          <cell r="AB439">
            <v>121977</v>
          </cell>
          <cell r="AC439" t="str">
            <v>GO</v>
          </cell>
          <cell r="AD439" t="str">
            <v>Goiânia</v>
          </cell>
          <cell r="AE439" t="str">
            <v>PO REF. PLANO DE DESPESA  2931 - PGTO DE DIÁRIAS Baseado em Pedidos de compra 15226.</v>
          </cell>
          <cell r="AF439">
            <v>657</v>
          </cell>
        </row>
        <row r="440">
          <cell r="W440" t="str">
            <v>40.432.544/0062-69</v>
          </cell>
          <cell r="X440" t="str">
            <v>CLARO S.A.</v>
          </cell>
          <cell r="AC440" t="str">
            <v>RJ</v>
          </cell>
          <cell r="AD440" t="str">
            <v>Rio de Janeiro</v>
          </cell>
          <cell r="AE440" t="str">
            <v>PO REF NFSC 3498095 - CLARO SA (PEDIDO NIMBI 2415145) Baseado em Pedidos de compra 15231.</v>
          </cell>
          <cell r="AF440">
            <v>299.60000000000002</v>
          </cell>
        </row>
        <row r="441">
          <cell r="W441" t="str">
            <v>37.381.902/0001-25</v>
          </cell>
          <cell r="X441" t="str">
            <v>REDE NACIONAL DE APRENDIZAGEM, PROMOCAO SOCIAL E INTEGRACAO</v>
          </cell>
          <cell r="Y441" t="str">
            <v>Banco do Brasil S.A.</v>
          </cell>
          <cell r="Z441">
            <v>1</v>
          </cell>
          <cell r="AA441">
            <v>5116</v>
          </cell>
          <cell r="AB441">
            <v>4222</v>
          </cell>
          <cell r="AC441" t="str">
            <v>MG</v>
          </cell>
          <cell r="AD441" t="str">
            <v>Uberlândia</v>
          </cell>
          <cell r="AE441" t="str">
            <v>PO REF A FORMACAO SOCIAL- NFSE 128925 Baseado em Pedidos de compra 15244.</v>
          </cell>
          <cell r="AF441">
            <v>3496.07</v>
          </cell>
        </row>
        <row r="442">
          <cell r="W442" t="str">
            <v>40.432.544/0001-47</v>
          </cell>
          <cell r="X442" t="str">
            <v>CLARO S.A.</v>
          </cell>
          <cell r="AC442" t="str">
            <v>SP</v>
          </cell>
          <cell r="AD442" t="str">
            <v>São Paulo</v>
          </cell>
          <cell r="AE442" t="str">
            <v>Pedido de Compra Integrado NIMBI Baseado em Pedidos de compra 7102. - PO REF FAT 23550857/012026 - CLARO</v>
          </cell>
          <cell r="AF442">
            <v>74.900000000000006</v>
          </cell>
        </row>
        <row r="443">
          <cell r="X443" t="str">
            <v>ALEXANDRE DO NASCIMENTO CHAGAS</v>
          </cell>
          <cell r="Y443" t="str">
            <v>Itaú Unibanco  S.A.</v>
          </cell>
          <cell r="Z443">
            <v>341</v>
          </cell>
          <cell r="AA443">
            <v>5193</v>
          </cell>
          <cell r="AB443">
            <v>48178</v>
          </cell>
          <cell r="AC443" t="str">
            <v>BA</v>
          </cell>
          <cell r="AD443" t="str">
            <v>Ilhéus</v>
          </cell>
          <cell r="AE443" t="str">
            <v>PO REF PGTO DIARIA PLANO DE DESPESA 2926 - ALEXANDRE DO NASCIMENTO Baseado em Pedidos de compra 15266.</v>
          </cell>
          <cell r="AF443">
            <v>517.5</v>
          </cell>
        </row>
        <row r="444">
          <cell r="W444" t="str">
            <v>21.308.808/0001-00</v>
          </cell>
          <cell r="X444" t="str">
            <v>A.F.H. COMERCIO E SERVICOS TECNICOS LTDA</v>
          </cell>
          <cell r="Y444" t="str">
            <v>Banco do Brasil S.A.</v>
          </cell>
          <cell r="Z444">
            <v>1</v>
          </cell>
          <cell r="AA444">
            <v>1557</v>
          </cell>
          <cell r="AB444" t="str">
            <v>127614-X</v>
          </cell>
          <cell r="AC444" t="str">
            <v>SP</v>
          </cell>
          <cell r="AD444" t="str">
            <v>Mauá</v>
          </cell>
          <cell r="AE444" t="str">
            <v>Pedido de Compra Integrado NIMBI Baseado em Pedidos de compra 13214. - DANFE 7940 - A.F.H COMERCIO</v>
          </cell>
          <cell r="AF444">
            <v>688</v>
          </cell>
        </row>
        <row r="445">
          <cell r="W445" t="str">
            <v>22.338.947/0001-40</v>
          </cell>
          <cell r="X445" t="str">
            <v>LOCPRINT COMERCIO E SERVICOS LTDA</v>
          </cell>
          <cell r="Y445" t="str">
            <v>Banco Bradesco S.A.</v>
          </cell>
          <cell r="Z445">
            <v>237</v>
          </cell>
          <cell r="AA445">
            <v>444</v>
          </cell>
          <cell r="AB445">
            <v>133684</v>
          </cell>
          <cell r="AC445" t="str">
            <v>SP</v>
          </cell>
          <cell r="AD445" t="str">
            <v>São Paulo</v>
          </cell>
          <cell r="AE445" t="str">
            <v>Pedido de Compra Integrado NIMBI Baseado em Pedidos de compra 12728.</v>
          </cell>
          <cell r="AF445">
            <v>210</v>
          </cell>
        </row>
        <row r="446">
          <cell r="W446" t="str">
            <v>03.259.319/0001-24</v>
          </cell>
          <cell r="X446" t="str">
            <v>VS TELECOM LTDA</v>
          </cell>
          <cell r="Y446" t="str">
            <v>Banco do Brasil S.A.</v>
          </cell>
          <cell r="Z446">
            <v>1</v>
          </cell>
          <cell r="AA446" t="str">
            <v>5853-x</v>
          </cell>
          <cell r="AB446">
            <v>7993</v>
          </cell>
          <cell r="AC446" t="str">
            <v>SP</v>
          </cell>
          <cell r="AD446" t="str">
            <v>São Paulo</v>
          </cell>
          <cell r="AE446" t="str">
            <v>PO REF. NFSE 18344 -  VS TELECOM LTDA Baseado em Pedidos de compra 15337.</v>
          </cell>
          <cell r="AF446">
            <v>3435</v>
          </cell>
        </row>
        <row r="447">
          <cell r="W447" t="str">
            <v>64.234.685/0001-13</v>
          </cell>
          <cell r="X447" t="str">
            <v>DAVID DE ASSIS SOUZA VENUTO</v>
          </cell>
          <cell r="AC447" t="str">
            <v>MG</v>
          </cell>
          <cell r="AD447" t="str">
            <v>Montes Claros</v>
          </cell>
          <cell r="AE447" t="str">
            <v>PO REF A NFSE 10- DAVID DE ASSIS (FUNDO FIXO-001DNMK2026- VALDINEI SANTOS) Baseado em Pedidos de compra 15355.</v>
          </cell>
          <cell r="AF447">
            <v>720</v>
          </cell>
        </row>
        <row r="448">
          <cell r="X448" t="str">
            <v>VALDINEI SANTOS RIBEIRO</v>
          </cell>
          <cell r="Y448" t="str">
            <v>Banco Bradesco S.A.</v>
          </cell>
          <cell r="Z448">
            <v>237</v>
          </cell>
          <cell r="AA448">
            <v>3176</v>
          </cell>
          <cell r="AB448">
            <v>680132</v>
          </cell>
          <cell r="AC448" t="str">
            <v>MG</v>
          </cell>
          <cell r="AD448" t="str">
            <v>Montes Claros</v>
          </cell>
          <cell r="AE448" t="str">
            <v>PO REF A FUNDO FIXO-001DNMK2026- VALDINEI SANTOS Baseado em Pedidos de compra 15356.</v>
          </cell>
          <cell r="AF448">
            <v>640.79999999999995</v>
          </cell>
        </row>
        <row r="449">
          <cell r="W449" t="str">
            <v>00.394.429/0061-41</v>
          </cell>
          <cell r="X449" t="str">
            <v>COMANDO DA AERONAUTICA</v>
          </cell>
          <cell r="AC449" t="str">
            <v>PA</v>
          </cell>
          <cell r="AD449" t="str">
            <v>Belém</v>
          </cell>
          <cell r="AE449" t="str">
            <v>PO REF GRU 86039423234 - HABE Baseado em Pedidos de compra 15364.</v>
          </cell>
          <cell r="AF449">
            <v>350</v>
          </cell>
        </row>
        <row r="450">
          <cell r="W450" t="str">
            <v>45.769.249/0001-02</v>
          </cell>
          <cell r="X450" t="str">
            <v>45.769.249 WARLEY BOSCO OLIVEIRA SILVA</v>
          </cell>
          <cell r="Y450" t="str">
            <v>NEON PAGAMENTOS S.A.</v>
          </cell>
          <cell r="Z450">
            <v>536</v>
          </cell>
          <cell r="AA450">
            <v>655</v>
          </cell>
          <cell r="AB450">
            <v>19106351</v>
          </cell>
          <cell r="AC450" t="str">
            <v>MG</v>
          </cell>
          <cell r="AD450" t="str">
            <v>Montes Claros</v>
          </cell>
          <cell r="AE450" t="str">
            <v>Pedido de Compra Integrado NIMBI Baseado em Pedidos de compra 7253.</v>
          </cell>
          <cell r="AF450">
            <v>360</v>
          </cell>
        </row>
        <row r="451">
          <cell r="W451" t="str">
            <v>53.665.994/0001-21</v>
          </cell>
          <cell r="X451" t="str">
            <v>RICARDO HANAWA LTDA</v>
          </cell>
          <cell r="Y451" t="str">
            <v>Banco Nu Pagamentos</v>
          </cell>
          <cell r="Z451">
            <v>260</v>
          </cell>
          <cell r="AA451">
            <v>1</v>
          </cell>
          <cell r="AB451">
            <v>54258427</v>
          </cell>
          <cell r="AC451" t="str">
            <v>SP</v>
          </cell>
          <cell r="AD451" t="str">
            <v>Bauru</v>
          </cell>
          <cell r="AE451" t="str">
            <v>Pedido de Compra Integrado NIMBI Baseado em Pedidos de compra 11495. - NFSE 25 - RICARDO HANAWA</v>
          </cell>
          <cell r="AF451">
            <v>6950</v>
          </cell>
        </row>
        <row r="452">
          <cell r="W452" t="str">
            <v>07.432.517/0001-07</v>
          </cell>
          <cell r="X452" t="str">
            <v>SIMPRESS COMERCIO LOCACAO E SERVICOS LTDA</v>
          </cell>
          <cell r="Y452" t="str">
            <v>Banco do Brasil S.A.</v>
          </cell>
          <cell r="Z452">
            <v>1</v>
          </cell>
          <cell r="AA452">
            <v>3400</v>
          </cell>
          <cell r="AB452">
            <v>105457</v>
          </cell>
          <cell r="AC452" t="str">
            <v>TO</v>
          </cell>
          <cell r="AD452" t="str">
            <v>Palmas</v>
          </cell>
          <cell r="AE452" t="str">
            <v>PO REF A SERVICO OUTSOURCING DE IMPRESSAO- NFSE 345622 Baseado em Pedidos de compra 15374.</v>
          </cell>
          <cell r="AF452">
            <v>558.12</v>
          </cell>
        </row>
        <row r="453">
          <cell r="W453" t="str">
            <v>00.394.429/0019-30</v>
          </cell>
          <cell r="X453" t="str">
            <v>COMANDO DA AERONAUTICA</v>
          </cell>
          <cell r="AC453" t="str">
            <v>RJ</v>
          </cell>
          <cell r="AD453" t="str">
            <v>Rio de Janeiro</v>
          </cell>
          <cell r="AE453" t="str">
            <v>PO REF GRU 09998722659 - CEMAL Baseado em Pedidos de compra 15376.</v>
          </cell>
          <cell r="AF453">
            <v>350</v>
          </cell>
        </row>
        <row r="454">
          <cell r="W454" t="str">
            <v>33.402.939/0002-12</v>
          </cell>
          <cell r="X454" t="str">
            <v>AEROPORTOS DO SUDESTE DO BRASIL S.A</v>
          </cell>
          <cell r="Y454" t="str">
            <v>Banco Citibank S.A.</v>
          </cell>
          <cell r="Z454">
            <v>745</v>
          </cell>
          <cell r="AA454">
            <v>1</v>
          </cell>
          <cell r="AB454">
            <v>8620090</v>
          </cell>
          <cell r="AC454" t="str">
            <v>RJ</v>
          </cell>
          <cell r="AD454" t="str">
            <v>Macaé</v>
          </cell>
          <cell r="AE454" t="str">
            <v>PO REF BOLETO 000001416 RATEIO ENERGIA ELETRICA - AEROPORTOS DO SUDESTE Baseado em Pedidos de compra 15378.</v>
          </cell>
          <cell r="AF454">
            <v>32580.51</v>
          </cell>
        </row>
        <row r="455">
          <cell r="W455" t="str">
            <v>17.303.236/0001-08</v>
          </cell>
          <cell r="X455" t="str">
            <v>MANACAPURU LIMPEZA E CONSERVACAO LTDA</v>
          </cell>
          <cell r="Y455" t="str">
            <v>Banco do Brasil S.A.</v>
          </cell>
          <cell r="Z455">
            <v>1</v>
          </cell>
          <cell r="AA455">
            <v>5927</v>
          </cell>
          <cell r="AB455">
            <v>6516</v>
          </cell>
          <cell r="AC455" t="str">
            <v>AM</v>
          </cell>
          <cell r="AD455" t="str">
            <v>Manacapuru</v>
          </cell>
          <cell r="AE455" t="str">
            <v>PO REF A SERVICO LIMPEZA- NFSE 205 Baseado em Pedidos de compra 15377.</v>
          </cell>
          <cell r="AF455">
            <v>5615.09</v>
          </cell>
        </row>
        <row r="456">
          <cell r="W456" t="str">
            <v>03.126.110/0001-92</v>
          </cell>
          <cell r="X456" t="str">
            <v>MARCA SUL MUDANCAS E TRANSPORTES LTDA</v>
          </cell>
          <cell r="Y456" t="str">
            <v>Banco do Brasil S.A.</v>
          </cell>
          <cell r="Z456">
            <v>1</v>
          </cell>
          <cell r="AA456">
            <v>1231</v>
          </cell>
          <cell r="AB456">
            <v>68461</v>
          </cell>
          <cell r="AC456" t="str">
            <v>DF</v>
          </cell>
          <cell r="AD456" t="str">
            <v>Brasília</v>
          </cell>
          <cell r="AE456" t="str">
            <v>PO REF CTE 584 - MARCA SUL Baseado em Pedidos de compra 15381.</v>
          </cell>
          <cell r="AF456">
            <v>7521.8</v>
          </cell>
        </row>
        <row r="457">
          <cell r="W457" t="str">
            <v>59.645.168/0001-05</v>
          </cell>
          <cell r="X457" t="str">
            <v>SERSIL DO BRASIL SERVICOS TERCEIRIZADOS LTDA</v>
          </cell>
          <cell r="Y457" t="str">
            <v>Banco do Brasil S.A.</v>
          </cell>
          <cell r="Z457">
            <v>1</v>
          </cell>
          <cell r="AA457">
            <v>1204</v>
          </cell>
          <cell r="AB457">
            <v>49532</v>
          </cell>
          <cell r="AC457" t="str">
            <v>SP</v>
          </cell>
          <cell r="AD457" t="str">
            <v>São Paulo</v>
          </cell>
          <cell r="AE457" t="str">
            <v>PO REF. NFSE 1754 - SERSIL Baseado em Pedidos de compra 15383.</v>
          </cell>
          <cell r="AF457">
            <v>50109.31</v>
          </cell>
        </row>
        <row r="458">
          <cell r="X458" t="str">
            <v>RICARDO D INCAO JOSE</v>
          </cell>
          <cell r="Y458" t="str">
            <v>Banco Santander (Brasil) S. A.</v>
          </cell>
          <cell r="Z458">
            <v>33</v>
          </cell>
          <cell r="AA458">
            <v>10</v>
          </cell>
          <cell r="AB458">
            <v>1058562</v>
          </cell>
          <cell r="AC458" t="str">
            <v>SP</v>
          </cell>
          <cell r="AD458" t="str">
            <v>Campinas</v>
          </cell>
          <cell r="AE458" t="str">
            <v>PO REF AUXILIO FUNERAL 9257 - RICARDO D INCAO Baseado em Pedidos de compra 15382.</v>
          </cell>
          <cell r="AF458">
            <v>10295.049999999999</v>
          </cell>
        </row>
        <row r="459">
          <cell r="W459" t="str">
            <v>33.262.062/0001-20</v>
          </cell>
          <cell r="X459" t="str">
            <v>FERREIRA SERVICOS E MANUTENCAO LTDA</v>
          </cell>
          <cell r="Y459" t="str">
            <v>Itaú Unibanco  S.A.</v>
          </cell>
          <cell r="Z459">
            <v>341</v>
          </cell>
          <cell r="AA459">
            <v>8308</v>
          </cell>
          <cell r="AB459">
            <v>59910</v>
          </cell>
          <cell r="AC459" t="str">
            <v>MA</v>
          </cell>
          <cell r="AD459" t="str">
            <v>São Luís</v>
          </cell>
          <cell r="AE459" t="str">
            <v>PO REF. NFSE 728 - FERREIRA SERVIÇOS Baseado em Pedidos de compra 15393.</v>
          </cell>
          <cell r="AF459">
            <v>9811.08</v>
          </cell>
        </row>
        <row r="460">
          <cell r="W460" t="str">
            <v>00.394.429/0106-88</v>
          </cell>
          <cell r="X460" t="str">
            <v>COMANDO DA AERONAUTICA</v>
          </cell>
          <cell r="Y460" t="str">
            <v>Banco Bradesco S.A.</v>
          </cell>
          <cell r="Z460">
            <v>237</v>
          </cell>
          <cell r="AA460">
            <v>3060</v>
          </cell>
          <cell r="AB460">
            <v>486329</v>
          </cell>
          <cell r="AC460" t="str">
            <v>SP</v>
          </cell>
          <cell r="AD460" t="str">
            <v>São Paulo</v>
          </cell>
          <cell r="AE460" t="str">
            <v>PO REF A GRU INSPECAO SAUDE KATIA SIMONE RIBEIRO- 75367726615 Baseado em Pedidos de compra 15401.</v>
          </cell>
          <cell r="AF460">
            <v>350</v>
          </cell>
        </row>
        <row r="461">
          <cell r="W461" t="str">
            <v>28.323.263/0001-50</v>
          </cell>
          <cell r="X461" t="str">
            <v>FACILE - ADMINISTRACAO E SERVICOS LTDA</v>
          </cell>
          <cell r="Y461" t="str">
            <v>Itaú Unibanco  S.A.</v>
          </cell>
          <cell r="Z461">
            <v>341</v>
          </cell>
          <cell r="AA461">
            <v>3373</v>
          </cell>
          <cell r="AB461">
            <v>99702</v>
          </cell>
          <cell r="AC461" t="str">
            <v>MG</v>
          </cell>
          <cell r="AD461" t="str">
            <v>Uberlândia</v>
          </cell>
          <cell r="AE461" t="str">
            <v>PO REF A SERVICO LIMPEZA- NFSE 58 Baseado em Pedidos de compra 15405.</v>
          </cell>
          <cell r="AF461">
            <v>11219.82</v>
          </cell>
        </row>
        <row r="462">
          <cell r="X462" t="str">
            <v>JOSE MARIA BRANDAO</v>
          </cell>
          <cell r="Y462" t="str">
            <v>Banco do Brasil S.A.</v>
          </cell>
          <cell r="Z462">
            <v>1</v>
          </cell>
          <cell r="AA462">
            <v>963</v>
          </cell>
          <cell r="AB462">
            <v>27904</v>
          </cell>
          <cell r="AC462" t="str">
            <v>SE</v>
          </cell>
          <cell r="AD462" t="str">
            <v>Aracaju</v>
          </cell>
          <cell r="AE462" t="str">
            <v>PO REF REEMBOLSO ESTACIONAMENTO FEVEREIRO/2026 - JOSE MARIA Baseado em Pedidos de compra 15416.</v>
          </cell>
          <cell r="AF462">
            <v>100</v>
          </cell>
        </row>
        <row r="463">
          <cell r="X463" t="str">
            <v>MARCELO LUIZ DE LIMA</v>
          </cell>
          <cell r="Y463" t="str">
            <v>Banco Santander (Brasil) S. A.</v>
          </cell>
          <cell r="Z463">
            <v>33</v>
          </cell>
          <cell r="AA463">
            <v>3504</v>
          </cell>
          <cell r="AB463">
            <v>1081950</v>
          </cell>
          <cell r="AC463" t="str">
            <v>SE</v>
          </cell>
          <cell r="AD463" t="str">
            <v>Aracaju</v>
          </cell>
          <cell r="AE463" t="str">
            <v>PO REF REEMBOLSO ESTACIONAMENTO FEVEREIRO/2026 - MARCELO LUIZ Baseado em Pedidos de compra 15418.</v>
          </cell>
          <cell r="AF463">
            <v>100</v>
          </cell>
        </row>
        <row r="464">
          <cell r="X464" t="str">
            <v>CRISTIANO LOPES MELO</v>
          </cell>
          <cell r="Y464" t="str">
            <v>Banco do Brasil S.A.</v>
          </cell>
          <cell r="Z464">
            <v>1</v>
          </cell>
          <cell r="AA464">
            <v>2981</v>
          </cell>
          <cell r="AB464">
            <v>42560</v>
          </cell>
          <cell r="AC464" t="str">
            <v>SE</v>
          </cell>
          <cell r="AD464" t="str">
            <v>Aracaju</v>
          </cell>
          <cell r="AE464" t="str">
            <v>PO REF A REEMBOLSO ESTACIONAMENTO FEV/2026- CRISTIANO Baseado em Pedidos de compra 15421.</v>
          </cell>
          <cell r="AF464">
            <v>100</v>
          </cell>
        </row>
        <row r="465">
          <cell r="W465" t="str">
            <v>09.769.035/0001-64</v>
          </cell>
          <cell r="X465" t="str">
            <v>COMPANHIA PERNAMBUCANA DE SANEAMENTO</v>
          </cell>
          <cell r="AC465" t="str">
            <v>PE</v>
          </cell>
          <cell r="AD465" t="str">
            <v>Recife</v>
          </cell>
          <cell r="AE465" t="str">
            <v>PO REF A AGUA E ESGOTO- 46665343 Baseado em Pedidos de compra 15423.</v>
          </cell>
          <cell r="AF465">
            <v>26.35</v>
          </cell>
        </row>
        <row r="466">
          <cell r="X466" t="str">
            <v>ELETEIA PATRICIA BEZERRA OLIVEIRA ALVEZ</v>
          </cell>
          <cell r="Y466" t="str">
            <v>Banco do Brasil S.A.</v>
          </cell>
          <cell r="Z466">
            <v>1</v>
          </cell>
          <cell r="AA466">
            <v>3539</v>
          </cell>
          <cell r="AB466" t="str">
            <v>259580-x</v>
          </cell>
          <cell r="AC466" t="str">
            <v>SC</v>
          </cell>
          <cell r="AD466" t="str">
            <v>Joinville</v>
          </cell>
          <cell r="AE466" t="str">
            <v>PO REF RESCISAO COMPLEMENTAR 9764955 - ELETEIA PATRICIA COMPLEMENTO DE RCT DO EMPREGADO 9764955 - RETROATIVO ACT 2025/2027 (MAIO A NOV/2025) Baseado em Pedidos de compra 15426.</v>
          </cell>
          <cell r="AF466">
            <v>53.04</v>
          </cell>
        </row>
        <row r="467">
          <cell r="X467" t="str">
            <v>EDUARDO DA CRUZ SILVA</v>
          </cell>
          <cell r="Y467" t="str">
            <v>Banco Bradesco S.A.</v>
          </cell>
          <cell r="Z467">
            <v>237</v>
          </cell>
          <cell r="AA467">
            <v>524</v>
          </cell>
          <cell r="AB467">
            <v>190942</v>
          </cell>
          <cell r="AC467" t="str">
            <v>PA</v>
          </cell>
          <cell r="AD467" t="str">
            <v>Santarém</v>
          </cell>
          <cell r="AE467" t="str">
            <v>PO REF A SOLICITACAO VIAGEM- EXTRATO 2947- VIGENCIA 24 E 25/02/26 Baseado em Pedidos de compra 15425.</v>
          </cell>
          <cell r="AF467">
            <v>517.5</v>
          </cell>
        </row>
        <row r="468">
          <cell r="W468" t="str">
            <v>21.816.728/0001-66</v>
          </cell>
          <cell r="X468" t="str">
            <v>SOLUCOES FACILITIES LTDA</v>
          </cell>
          <cell r="Y468" t="str">
            <v>Caixa Econômica Federal</v>
          </cell>
          <cell r="Z468">
            <v>104</v>
          </cell>
          <cell r="AA468">
            <v>6404</v>
          </cell>
          <cell r="AB468">
            <v>575683996</v>
          </cell>
          <cell r="AC468" t="str">
            <v>MG</v>
          </cell>
          <cell r="AD468" t="str">
            <v>Contagem</v>
          </cell>
          <cell r="AE468" t="str">
            <v>PO REF A SERVICO LIMPEZA- NFSE 45 Baseado em Pedidos de compra 15430.</v>
          </cell>
          <cell r="AF468">
            <v>4056.14</v>
          </cell>
        </row>
        <row r="469">
          <cell r="X469" t="str">
            <v>CARLOS DE SOUZA PEREIRA</v>
          </cell>
          <cell r="Y469" t="str">
            <v>Itaú Unibanco  S.A.</v>
          </cell>
          <cell r="Z469">
            <v>341</v>
          </cell>
          <cell r="AA469">
            <v>940</v>
          </cell>
          <cell r="AB469">
            <v>82103</v>
          </cell>
          <cell r="AC469" t="str">
            <v>SE</v>
          </cell>
          <cell r="AD469" t="str">
            <v>Aracaju</v>
          </cell>
          <cell r="AE469" t="str">
            <v>PO REF A REEMBOLSO ESTACIONAMENTO- CARLOS DE SOUZA Baseado em Pedidos de compra 15431.</v>
          </cell>
          <cell r="AF469">
            <v>100</v>
          </cell>
        </row>
        <row r="470">
          <cell r="W470" t="str">
            <v>17.995.868/0002-52</v>
          </cell>
          <cell r="X470" t="str">
            <v>MGC INDUSTRIA E COMERCIO LTDA</v>
          </cell>
          <cell r="AC470" t="str">
            <v>PA</v>
          </cell>
          <cell r="AD470" t="str">
            <v>Parauapebas</v>
          </cell>
          <cell r="AE470" t="str">
            <v>PO REF. DANFE 14503 - MGC (FUNDO FIXO -  003-DNBCJ-2026 - HERCLER BIANOR DA SILVA) Baseado em Pedidos de compra 15443.</v>
          </cell>
          <cell r="AF470">
            <v>90</v>
          </cell>
        </row>
        <row r="471">
          <cell r="W471" t="str">
            <v>53.836.512/0001-59</v>
          </cell>
          <cell r="X471" t="str">
            <v>MAKRO ATACAREJO DE MATERIAIS PARA CONSTRUCAO LTDA</v>
          </cell>
          <cell r="Y471" t="str">
            <v>BANCO COOPERATIVO SICREDI S.A.</v>
          </cell>
          <cell r="Z471">
            <v>748</v>
          </cell>
          <cell r="AA471">
            <v>804</v>
          </cell>
          <cell r="AB471">
            <v>10440</v>
          </cell>
          <cell r="AC471" t="str">
            <v>PA</v>
          </cell>
          <cell r="AD471" t="str">
            <v>Parauapebas</v>
          </cell>
          <cell r="AE471" t="str">
            <v>PO REF. DANFE 3174 - MAKRO (FUNDO FIXO -  003-DNBCJ-2026 - HERCLER BIANOR DA SILVA) Baseado em Pedidos de compra 15444.</v>
          </cell>
          <cell r="AF471">
            <v>120.9</v>
          </cell>
        </row>
        <row r="472">
          <cell r="X472" t="str">
            <v>ALESSANDRO DE OLIVEIRA SANTIAGO</v>
          </cell>
          <cell r="Y472" t="str">
            <v>Banco do Brasil S.A.</v>
          </cell>
          <cell r="Z472">
            <v>1</v>
          </cell>
          <cell r="AA472" t="str">
            <v>3312-x</v>
          </cell>
          <cell r="AB472">
            <v>203040</v>
          </cell>
          <cell r="AC472" t="str">
            <v>SE</v>
          </cell>
          <cell r="AD472" t="str">
            <v>Aracaju</v>
          </cell>
          <cell r="AE472" t="str">
            <v>PO REF A REEMBOLSO ESTACIONAMENTO 02/2026- ALESSANDRO DE OLIVEIRA Baseado em Pedidos de compra 15453.</v>
          </cell>
          <cell r="AF472">
            <v>100</v>
          </cell>
        </row>
        <row r="473">
          <cell r="W473" t="str">
            <v>02.510.859/0001-76</v>
          </cell>
          <cell r="X473" t="str">
            <v>DUTRA &amp; MEZZAROBA LTDA</v>
          </cell>
          <cell r="AC473" t="str">
            <v>PA</v>
          </cell>
          <cell r="AD473" t="str">
            <v>Parauapebas</v>
          </cell>
          <cell r="AE473" t="str">
            <v>PO REF. DANFE 134419 - DUTRA (FUNDO FIXO -  003-DNBCJ-2026 - HERCLER BIANOR DA SILVA) Baseado em Pedidos de compra 15445.</v>
          </cell>
          <cell r="AF473">
            <v>427.88</v>
          </cell>
        </row>
        <row r="474">
          <cell r="W474" t="str">
            <v>45.733.991/0001-50</v>
          </cell>
          <cell r="X474" t="str">
            <v>RR CLINICA CIRURGICA LTDA</v>
          </cell>
          <cell r="AC474" t="str">
            <v>PA</v>
          </cell>
          <cell r="AD474" t="str">
            <v>Parauapebas</v>
          </cell>
          <cell r="AE474" t="str">
            <v>PO REF. NFSE 27 - RR CLINICA (FUNDO FIXO -  003-DNBCJ-2026 - HERCLER BIANOR DA SILVA) Baseado em Pedidos de compra 15446.</v>
          </cell>
          <cell r="AF474">
            <v>350</v>
          </cell>
        </row>
        <row r="475">
          <cell r="W475" t="str">
            <v>08.533.503/0003-04</v>
          </cell>
          <cell r="X475" t="str">
            <v>HIPERMERCADO SENNA DIST. EXP. E IMPORT. LTDA</v>
          </cell>
          <cell r="AC475" t="str">
            <v>PA</v>
          </cell>
          <cell r="AD475" t="str">
            <v>Parauapebas</v>
          </cell>
          <cell r="AE475" t="str">
            <v>PO REF. DANFE 46367 - HIPERSENNA (FUNDO FIXO -  003-DNBCJ-2026 - HERCLER BIANOR DA SILVA) Baseado em Pedidos de compra 15448.</v>
          </cell>
          <cell r="AF475">
            <v>135.9</v>
          </cell>
        </row>
        <row r="476">
          <cell r="X476" t="str">
            <v>HERCLER BIANOR DA SILVA</v>
          </cell>
          <cell r="Y476" t="str">
            <v>Banco Bradesco S.A.</v>
          </cell>
          <cell r="Z476">
            <v>237</v>
          </cell>
          <cell r="AA476">
            <v>3176</v>
          </cell>
          <cell r="AB476">
            <v>680132</v>
          </cell>
          <cell r="AC476" t="str">
            <v>PA</v>
          </cell>
          <cell r="AD476" t="str">
            <v>Parauapebas</v>
          </cell>
          <cell r="AE476" t="str">
            <v>PO REF. CONFFECÇAO DE CHAVES - GASTOS SEM COMPROVANTE S/N (FUNDO FIXO -  003-DNBCJ-2026 - HERCLER BIANOR DA SILVA) Baseado em Pedidos de compra 15449.</v>
          </cell>
          <cell r="AF476">
            <v>120</v>
          </cell>
        </row>
        <row r="477">
          <cell r="X477" t="str">
            <v>HERCLER BIANOR DA SILVA</v>
          </cell>
          <cell r="Y477" t="str">
            <v>Banco Bradesco S.A.</v>
          </cell>
          <cell r="Z477">
            <v>237</v>
          </cell>
          <cell r="AA477">
            <v>3176</v>
          </cell>
          <cell r="AB477">
            <v>680132</v>
          </cell>
          <cell r="AC477" t="str">
            <v>PA</v>
          </cell>
          <cell r="AD477" t="str">
            <v>Parauapebas</v>
          </cell>
          <cell r="AE477" t="str">
            <v>PO REF. FUNDO FIXO -  003-DNBCJ-2026 - HERCLER BIANOR DA SILVA Baseado em Pedidos de compra 15451.</v>
          </cell>
          <cell r="AF477">
            <v>1154.71</v>
          </cell>
        </row>
        <row r="478">
          <cell r="W478" t="str">
            <v>00.394.429/0013-44</v>
          </cell>
          <cell r="X478" t="str">
            <v>COMANDO DA AERONAUTICA</v>
          </cell>
          <cell r="AC478" t="str">
            <v>PI</v>
          </cell>
          <cell r="AD478" t="str">
            <v>Teresina</v>
          </cell>
          <cell r="AE478" t="str">
            <v>PO REF. GRU 57388873287 - INSP DE SAUDE HARF Baseado em Pedidos de compra 15456.</v>
          </cell>
          <cell r="AF478">
            <v>350</v>
          </cell>
        </row>
        <row r="479">
          <cell r="W479" t="str">
            <v>42.638.185/0001-04</v>
          </cell>
          <cell r="X479" t="str">
            <v>GEOMAP ENGENHARIA E TOPOGRAFIA LTDA</v>
          </cell>
          <cell r="Y479" t="str">
            <v>Banco Intermedium S.A.</v>
          </cell>
          <cell r="Z479">
            <v>77</v>
          </cell>
          <cell r="AA479">
            <v>1</v>
          </cell>
          <cell r="AB479">
            <v>14091461</v>
          </cell>
          <cell r="AC479" t="str">
            <v>RJ</v>
          </cell>
          <cell r="AD479" t="str">
            <v>Seropédica</v>
          </cell>
          <cell r="AE479" t="str">
            <v>Pedido de Compra Integrado NIMBI Baseado em Pedidos de compra 10951.- nfse 8353</v>
          </cell>
          <cell r="AF479">
            <v>21870</v>
          </cell>
        </row>
        <row r="480">
          <cell r="W480" t="str">
            <v>58.916.728/0001-48</v>
          </cell>
          <cell r="X480" t="str">
            <v>NOVA VIA TRANSPORTES E LOGISTICA LTDA</v>
          </cell>
          <cell r="Y480" t="str">
            <v>Banco Bradesco S.A.</v>
          </cell>
          <cell r="Z480">
            <v>237</v>
          </cell>
          <cell r="AA480">
            <v>2392</v>
          </cell>
          <cell r="AB480">
            <v>49560</v>
          </cell>
          <cell r="AC480" t="str">
            <v>SP</v>
          </cell>
          <cell r="AD480" t="str">
            <v>São Paulo</v>
          </cell>
          <cell r="AE480" t="str">
            <v>Pedido de Compra Integrado NIMBI Baseado em Pedidos de compra 13440.</v>
          </cell>
          <cell r="AF480">
            <v>1745.61</v>
          </cell>
        </row>
        <row r="481">
          <cell r="W481" t="str">
            <v>47.106.615/0001-60</v>
          </cell>
          <cell r="X481" t="str">
            <v>47.106.615 LILIAN APARECIDA DO CARMO CAMARINHO JARDIM</v>
          </cell>
          <cell r="Y481" t="str">
            <v>Banco Nu Pagamentos</v>
          </cell>
          <cell r="Z481">
            <v>260</v>
          </cell>
          <cell r="AA481">
            <v>1</v>
          </cell>
          <cell r="AB481">
            <v>73990796</v>
          </cell>
          <cell r="AC481" t="str">
            <v>MG</v>
          </cell>
          <cell r="AD481" t="str">
            <v>Contagem</v>
          </cell>
          <cell r="AE481" t="str">
            <v>Pedido de Compra Integrado NIMBI Baseado em Pedidos de compra 12038. - NFSE 23 - LILIAN APARECIDA</v>
          </cell>
          <cell r="AF481">
            <v>3680</v>
          </cell>
        </row>
        <row r="482">
          <cell r="X482" t="str">
            <v>MARCELO PINI</v>
          </cell>
          <cell r="Y482" t="str">
            <v>Banco Nu Pagamentos</v>
          </cell>
          <cell r="Z482">
            <v>260</v>
          </cell>
          <cell r="AA482">
            <v>1</v>
          </cell>
          <cell r="AB482">
            <v>13949533</v>
          </cell>
          <cell r="AC482" t="str">
            <v>SE</v>
          </cell>
          <cell r="AD482" t="str">
            <v>Aracaju</v>
          </cell>
          <cell r="AE482" t="str">
            <v>PO REF REEMBOLSO ESTACIONAMENTO JANEIRO/2026 - MARCELO PINI Baseado em Pedidos de compra 15460.</v>
          </cell>
          <cell r="AF482">
            <v>100</v>
          </cell>
        </row>
        <row r="483">
          <cell r="X483" t="str">
            <v>MARILZA RODRIGUES DA SILVA FERREIRA</v>
          </cell>
          <cell r="Y483" t="str">
            <v>Banco Santander (Brasil) S. A.</v>
          </cell>
          <cell r="Z483">
            <v>33</v>
          </cell>
          <cell r="AA483">
            <v>3966</v>
          </cell>
          <cell r="AB483">
            <v>1075277</v>
          </cell>
          <cell r="AC483" t="str">
            <v>RJ</v>
          </cell>
          <cell r="AD483" t="str">
            <v>Rio de Janeiro</v>
          </cell>
          <cell r="AE483" t="str">
            <v>PO REF REEMBOLSO ESTACIONAMENTO FEVEREIRO/2026 - MARILZA RODRIGUES Baseado em Pedidos de compra 15462.</v>
          </cell>
          <cell r="AF483">
            <v>100</v>
          </cell>
        </row>
        <row r="484">
          <cell r="X484" t="str">
            <v>MILTON COHEN FERREIRA JUNIOR</v>
          </cell>
          <cell r="Y484" t="str">
            <v>Itaú Unibanco  S.A.</v>
          </cell>
          <cell r="Z484">
            <v>341</v>
          </cell>
          <cell r="AA484">
            <v>8842</v>
          </cell>
          <cell r="AB484">
            <v>46768</v>
          </cell>
          <cell r="AC484" t="str">
            <v>SE</v>
          </cell>
          <cell r="AD484" t="str">
            <v>Aracaju</v>
          </cell>
          <cell r="AE484" t="str">
            <v>PO REF REEMBOLSO ESTACIONAMENTO FEVEREIRO/2026 - MILTON COHEN Baseado em Pedidos de compra 15464.</v>
          </cell>
          <cell r="AF484">
            <v>100</v>
          </cell>
        </row>
        <row r="485">
          <cell r="X485" t="str">
            <v>VICTOR MATHEUS CAMPOS</v>
          </cell>
          <cell r="Y485" t="str">
            <v>Banco do Brasil S.A.</v>
          </cell>
          <cell r="Z485">
            <v>1</v>
          </cell>
          <cell r="AA485">
            <v>1402</v>
          </cell>
          <cell r="AB485">
            <v>114683</v>
          </cell>
          <cell r="AC485" t="str">
            <v>SE</v>
          </cell>
          <cell r="AD485" t="str">
            <v>Aracaju</v>
          </cell>
          <cell r="AE485" t="str">
            <v>PO REF REEMBOLSO ESTACIONAMENTO FEVEREIRO/2026 - VICTOR MATHEUS Baseado em Pedidos de compra 15466.</v>
          </cell>
          <cell r="AF485">
            <v>100</v>
          </cell>
        </row>
        <row r="486">
          <cell r="W486" t="str">
            <v>51.006.520/0001-42</v>
          </cell>
          <cell r="X486" t="str">
            <v>51.006.520 LUKA LOUZADA DE SOUZA SILVA</v>
          </cell>
          <cell r="Y486" t="str">
            <v>Cloudwalk Instituição de Pagamento</v>
          </cell>
          <cell r="Z486">
            <v>542</v>
          </cell>
          <cell r="AA486">
            <v>1</v>
          </cell>
          <cell r="AB486">
            <v>13980750</v>
          </cell>
          <cell r="AC486" t="str">
            <v>ES</v>
          </cell>
          <cell r="AD486" t="str">
            <v>Cariacica</v>
          </cell>
          <cell r="AE486" t="str">
            <v>Pedido de Compra Integrado NIMBI Baseado em Pedidos de compra 12459. - NFSE 14 - LUKA LOUZADA</v>
          </cell>
          <cell r="AF486">
            <v>2970</v>
          </cell>
        </row>
        <row r="487">
          <cell r="W487" t="str">
            <v>40.184.046/0001-22</v>
          </cell>
          <cell r="X487" t="str">
            <v>BAZZANEZE AUDITORES INDEPENDENTES S/S</v>
          </cell>
          <cell r="Y487" t="str">
            <v>Banco do Brasil S.A.</v>
          </cell>
          <cell r="Z487">
            <v>1</v>
          </cell>
          <cell r="AA487">
            <v>1622</v>
          </cell>
          <cell r="AB487">
            <v>135590</v>
          </cell>
          <cell r="AC487" t="str">
            <v>PR</v>
          </cell>
          <cell r="AD487" t="str">
            <v>Curitiba</v>
          </cell>
          <cell r="AE487" t="str">
            <v>PO REF. NFSE 433 - BAZZANEZE Baseado em Pedidos de compra 15467.</v>
          </cell>
          <cell r="AF487">
            <v>10000</v>
          </cell>
        </row>
        <row r="488">
          <cell r="W488" t="str">
            <v>10.757.593/0001-99</v>
          </cell>
          <cell r="X488" t="str">
            <v>THS TECNOLOGIA INFORMACAO E COMUNICACAO LTDA</v>
          </cell>
          <cell r="Y488" t="str">
            <v>Banco do Brasil S.A.</v>
          </cell>
          <cell r="Z488">
            <v>1</v>
          </cell>
          <cell r="AA488">
            <v>1235</v>
          </cell>
          <cell r="AB488">
            <v>75861</v>
          </cell>
          <cell r="AC488" t="str">
            <v>DF</v>
          </cell>
          <cell r="AD488" t="str">
            <v>Brasília</v>
          </cell>
          <cell r="AE488" t="str">
            <v>PO REF. NFSE 1085 - THS TECNOLOGIA Baseado em Pedidos de compra 15471.</v>
          </cell>
          <cell r="AF488">
            <v>19884.04</v>
          </cell>
        </row>
        <row r="489">
          <cell r="W489" t="str">
            <v>22.480.059/0001-67</v>
          </cell>
          <cell r="X489" t="str">
            <v>HORUS SERVICOS E CONSULTORIA LTDA</v>
          </cell>
          <cell r="Y489" t="str">
            <v>Itaú Unibanco  S.A.</v>
          </cell>
          <cell r="Z489">
            <v>341</v>
          </cell>
          <cell r="AA489">
            <v>365</v>
          </cell>
          <cell r="AB489">
            <v>21517</v>
          </cell>
          <cell r="AC489" t="str">
            <v>MA</v>
          </cell>
          <cell r="AD489" t="str">
            <v>São Luís</v>
          </cell>
          <cell r="AE489" t="str">
            <v>PO REF. NFSE 767 -  HORUS SERVICOS E CONSULTORIA Baseado em Pedidos de compra 15472.</v>
          </cell>
          <cell r="AF489">
            <v>4621.37</v>
          </cell>
        </row>
        <row r="490">
          <cell r="W490" t="str">
            <v>27.901.494/0001-31</v>
          </cell>
          <cell r="X490" t="str">
            <v>MAP SERVICOS GERAIS LTDA</v>
          </cell>
          <cell r="Y490" t="str">
            <v>Caixa Econômica Federal</v>
          </cell>
          <cell r="Z490">
            <v>104</v>
          </cell>
          <cell r="AA490">
            <v>2908</v>
          </cell>
          <cell r="AB490">
            <v>578935492</v>
          </cell>
          <cell r="AC490" t="str">
            <v>SP</v>
          </cell>
          <cell r="AD490" t="str">
            <v>Campinas</v>
          </cell>
          <cell r="AE490" t="str">
            <v>Pedido de Compra Integrado NIMBI Baseado em Pedidos de compra 12205. REF. NFSE 58 - MAP SERVICOS GERAIS LTDA</v>
          </cell>
          <cell r="AF490">
            <v>16094</v>
          </cell>
        </row>
        <row r="491">
          <cell r="W491" t="str">
            <v>05.111.857/0001-00</v>
          </cell>
          <cell r="X491" t="str">
            <v>Deloitte Touche Outsourcing Serviços Contábeis e Administativos</v>
          </cell>
          <cell r="Y491" t="str">
            <v>Banco Bradesco S.A.</v>
          </cell>
          <cell r="Z491">
            <v>237</v>
          </cell>
          <cell r="AA491">
            <v>156</v>
          </cell>
          <cell r="AB491">
            <v>185082</v>
          </cell>
          <cell r="AC491" t="str">
            <v>SP</v>
          </cell>
          <cell r="AD491" t="str">
            <v>São Paulo</v>
          </cell>
          <cell r="AE491" t="str">
            <v>PO REF NFSE 67872 - DELOITTE Baseado em Pedidos de compra 15495.</v>
          </cell>
          <cell r="AF491">
            <v>191983.83</v>
          </cell>
        </row>
        <row r="492">
          <cell r="W492" t="str">
            <v>05.111.857/0001-00</v>
          </cell>
          <cell r="X492" t="str">
            <v>Deloitte Touche Outsourcing Serviços Contábeis e Administativos</v>
          </cell>
          <cell r="Y492" t="str">
            <v>Banco Bradesco S.A.</v>
          </cell>
          <cell r="Z492">
            <v>237</v>
          </cell>
          <cell r="AA492">
            <v>156</v>
          </cell>
          <cell r="AB492">
            <v>185082</v>
          </cell>
          <cell r="AC492" t="str">
            <v>SP</v>
          </cell>
          <cell r="AD492" t="str">
            <v>São Paulo</v>
          </cell>
          <cell r="AE492" t="str">
            <v>PO REF NFSE 67867 - DELOITTE Baseado em Pedidos de compra 15498.</v>
          </cell>
          <cell r="AF492">
            <v>36125</v>
          </cell>
        </row>
        <row r="493">
          <cell r="W493" t="str">
            <v>38.972.183/0001-80</v>
          </cell>
          <cell r="X493" t="str">
            <v>AGUIA FACILITIES CONSERVADORA LTDA</v>
          </cell>
          <cell r="Y493" t="str">
            <v>Banco do Brasil S.A.</v>
          </cell>
          <cell r="Z493">
            <v>1</v>
          </cell>
          <cell r="AA493">
            <v>3068</v>
          </cell>
          <cell r="AB493">
            <v>63150</v>
          </cell>
          <cell r="AC493" t="str">
            <v>MG</v>
          </cell>
          <cell r="AD493" t="str">
            <v>Belo Horizonte</v>
          </cell>
          <cell r="AE493" t="str">
            <v>PO REF. NFSE 70 - AGUIA FACILITIES Baseado em Pedidos de compra 15501.</v>
          </cell>
          <cell r="AF493">
            <v>4679.8100000000004</v>
          </cell>
        </row>
        <row r="494">
          <cell r="W494" t="str">
            <v>33.661.745/0001-50</v>
          </cell>
          <cell r="X494" t="str">
            <v>CENTRO DE INTEGRAÇÃO EMPRESA-ESCOLA DO ESTADO</v>
          </cell>
          <cell r="Y494" t="str">
            <v>Banco Bradesco S.A.</v>
          </cell>
          <cell r="Z494">
            <v>237</v>
          </cell>
          <cell r="AA494">
            <v>3391</v>
          </cell>
          <cell r="AB494">
            <v>95401</v>
          </cell>
          <cell r="AC494" t="str">
            <v>RJ</v>
          </cell>
          <cell r="AD494" t="str">
            <v>Rio de Janeiro</v>
          </cell>
          <cell r="AE494" t="str">
            <v>PO REF. A NFSE 345593 - JOVEM APRENDIZ Baseado em Pedidos de compra 15502.</v>
          </cell>
          <cell r="AF494">
            <v>1135.96</v>
          </cell>
        </row>
        <row r="495">
          <cell r="W495" t="str">
            <v>44.684.631/0001-42</v>
          </cell>
          <cell r="X495" t="str">
            <v>LIDER EXTINTORES LTDA</v>
          </cell>
          <cell r="Y495" t="str">
            <v>BANCO COOPERATIVO SICREDI S.A.</v>
          </cell>
          <cell r="Z495">
            <v>748</v>
          </cell>
          <cell r="AA495">
            <v>809</v>
          </cell>
          <cell r="AB495">
            <v>74678</v>
          </cell>
          <cell r="AC495" t="str">
            <v>AP</v>
          </cell>
          <cell r="AD495" t="str">
            <v>Macapá</v>
          </cell>
          <cell r="AE495" t="str">
            <v>Pedido de Compra Integrado NIMBI Baseado em Pedidos de compra 14482. REF. NFSE 1098 - LIDER EXTINTORES</v>
          </cell>
          <cell r="AF495">
            <v>2133</v>
          </cell>
        </row>
        <row r="496">
          <cell r="W496" t="str">
            <v>33.661.745/0001-50</v>
          </cell>
          <cell r="X496" t="str">
            <v>CENTRO DE INTEGRAÇÃO EMPRESA-ESCOLA DO ESTADO</v>
          </cell>
          <cell r="Y496" t="str">
            <v>Banco Bradesco S.A.</v>
          </cell>
          <cell r="Z496">
            <v>237</v>
          </cell>
          <cell r="AA496">
            <v>3391</v>
          </cell>
          <cell r="AB496">
            <v>95401</v>
          </cell>
          <cell r="AC496" t="str">
            <v>RJ</v>
          </cell>
          <cell r="AD496" t="str">
            <v>Rio de Janeiro</v>
          </cell>
          <cell r="AE496" t="str">
            <v>PO REF. AO RECIBO 79356 Baseado em Pedidos de compra 15510.</v>
          </cell>
          <cell r="AF496">
            <v>2353.9699999999998</v>
          </cell>
        </row>
        <row r="497">
          <cell r="X497" t="str">
            <v>JORGE LUIZ OLIVEIRA TOSTES</v>
          </cell>
          <cell r="Y497" t="str">
            <v>Itaú Unibanco  S.A.</v>
          </cell>
          <cell r="Z497">
            <v>341</v>
          </cell>
          <cell r="AA497">
            <v>1657</v>
          </cell>
          <cell r="AB497">
            <v>42150</v>
          </cell>
          <cell r="AC497" t="str">
            <v>SP</v>
          </cell>
          <cell r="AD497" t="str">
            <v>Bauru</v>
          </cell>
          <cell r="AE497" t="str">
            <v>PO REF. SOLICITAÇÃO VIAGEM DIARIAS - PLANO 2951 - Vigência: 24/02/2026 - 25/02/2026 Baseado em Pedidos de compra 15512.</v>
          </cell>
          <cell r="AF497">
            <v>466.5</v>
          </cell>
        </row>
        <row r="498">
          <cell r="X498" t="str">
            <v>EDUARDO YUTAKA ASAKURA</v>
          </cell>
          <cell r="Y498" t="str">
            <v>Banco Santander (Brasil) S. A.</v>
          </cell>
          <cell r="Z498">
            <v>33</v>
          </cell>
          <cell r="AA498">
            <v>628</v>
          </cell>
          <cell r="AB498">
            <v>1045222</v>
          </cell>
          <cell r="AC498" t="str">
            <v>SP</v>
          </cell>
          <cell r="AD498" t="str">
            <v>Guarulhos</v>
          </cell>
          <cell r="AE498" t="str">
            <v>PO REF A SOLICITACAO VIAGEM- EXTRATO 2978- VIGENCIA 18 A 21/02/26 Baseado em Pedidos de compra 15513.</v>
          </cell>
          <cell r="AF498">
            <v>985</v>
          </cell>
        </row>
        <row r="499">
          <cell r="X499" t="str">
            <v>PAULO DO PRADO BORBA FILHO</v>
          </cell>
          <cell r="Y499" t="str">
            <v>Banco do Brasil S.A.</v>
          </cell>
          <cell r="Z499">
            <v>1</v>
          </cell>
          <cell r="AA499" t="str">
            <v>3617-X</v>
          </cell>
          <cell r="AB499">
            <v>106353</v>
          </cell>
          <cell r="AC499" t="str">
            <v>SP</v>
          </cell>
          <cell r="AD499" t="str">
            <v>Guarulhos</v>
          </cell>
          <cell r="AE499" t="str">
            <v>PO REF A SOLICITACAO VIAGEM- EXTRATO 2979- VIGENCIA 18 A 21/02/26 Baseado em Pedidos de compra 15514.</v>
          </cell>
          <cell r="AF499">
            <v>777.5</v>
          </cell>
        </row>
        <row r="500">
          <cell r="W500" t="str">
            <v>27.612.893/0001-82</v>
          </cell>
          <cell r="X500" t="str">
            <v>A S NET TELECOM LTDA</v>
          </cell>
          <cell r="Y500" t="str">
            <v>BANCO COOPERATIVO SICREDI S.A.</v>
          </cell>
          <cell r="Z500">
            <v>748</v>
          </cell>
          <cell r="AA500">
            <v>804</v>
          </cell>
          <cell r="AB500">
            <v>12318</v>
          </cell>
          <cell r="AC500" t="str">
            <v>PA</v>
          </cell>
          <cell r="AD500" t="str">
            <v>Marabá</v>
          </cell>
          <cell r="AE500" t="str">
            <v>Pedido de Compra Integrado NIMBI Baseado em Pedidos de compra 13020. REF. NFSE 16 - A S NET TELECOM LTDA</v>
          </cell>
          <cell r="AF500">
            <v>25000</v>
          </cell>
        </row>
        <row r="501">
          <cell r="W501" t="str">
            <v>39.565.111/0001-80</v>
          </cell>
          <cell r="X501" t="str">
            <v>G R RAMOS DESENTUPIDORA</v>
          </cell>
          <cell r="Y501" t="str">
            <v>Banco Santander (Brasil) S. A.</v>
          </cell>
          <cell r="Z501">
            <v>33</v>
          </cell>
          <cell r="AA501">
            <v>288</v>
          </cell>
          <cell r="AB501">
            <v>13007711</v>
          </cell>
          <cell r="AC501" t="str">
            <v>SP</v>
          </cell>
          <cell r="AD501" t="str">
            <v>Ribeirão Preto</v>
          </cell>
          <cell r="AE501" t="str">
            <v>PO REF A SERVICO DESENTUPIMENTO DE ESGOTO- NFSE 2803 Baseado em Pedidos de compra 15517.</v>
          </cell>
          <cell r="AF501">
            <v>5676</v>
          </cell>
        </row>
        <row r="502">
          <cell r="W502" t="str">
            <v>15.106.885/0002-66</v>
          </cell>
          <cell r="X502" t="str">
            <v>LHS COMERCIO E IMPORTACAO DE UTILIDADES E ALIMENTOS LTDA</v>
          </cell>
          <cell r="AC502" t="str">
            <v>SP</v>
          </cell>
          <cell r="AD502" t="str">
            <v>Bauru</v>
          </cell>
          <cell r="AE502" t="str">
            <v>PO REF. DANFE 4921 - LHS COMERCIO (FUNDO FIXO -  006-DNBU-2026 - ANDREA GIZELI PINHEIRO) Baseado em Pedidos de compra 15518.</v>
          </cell>
          <cell r="AF502">
            <v>29.9</v>
          </cell>
        </row>
        <row r="503">
          <cell r="W503" t="str">
            <v>29.841.743/0001-76</v>
          </cell>
          <cell r="X503" t="str">
            <v>JQ COMERCIO LTDA</v>
          </cell>
          <cell r="AC503" t="str">
            <v>SP</v>
          </cell>
          <cell r="AD503" t="str">
            <v>Guarulhos</v>
          </cell>
          <cell r="AE503" t="str">
            <v>PO REF. DANFE 17362 - JQ COMERCIO (FUNDO FIXO - 006-DNBU-2026 - ANDREA GIZELI PINHEIRO) Baseado em Pedidos de compra 15520.</v>
          </cell>
          <cell r="AF503">
            <v>215</v>
          </cell>
        </row>
        <row r="504">
          <cell r="W504" t="str">
            <v>21.709.584/0001-49</v>
          </cell>
          <cell r="X504" t="str">
            <v>RMV DE ABREU COMERCIO VAREJISTA LTDA</v>
          </cell>
          <cell r="AC504" t="str">
            <v>SP</v>
          </cell>
          <cell r="AD504" t="str">
            <v>Caieiras</v>
          </cell>
          <cell r="AE504" t="str">
            <v>PO REF. DANFE 1040648 - RMV (FUNDO FIXO - 006-DNBU-2026 - ANDREA GIZELI PINHEIRO) Baseado em Pedidos de compra 15521.</v>
          </cell>
          <cell r="AF504">
            <v>218.93</v>
          </cell>
        </row>
        <row r="505">
          <cell r="W505" t="str">
            <v>02.918.819/0001-68</v>
          </cell>
          <cell r="X505" t="str">
            <v>PIQUIONI &amp; OLIVEIRA LTDA</v>
          </cell>
          <cell r="AC505" t="str">
            <v>SP</v>
          </cell>
          <cell r="AD505" t="str">
            <v>Presidente Prudente</v>
          </cell>
          <cell r="AE505" t="str">
            <v>PO REF 11080 - PIQUIONI &amp; OLIVEIRA (FUNDO FIXO 003-DNBDN-2026 - JANETE DE CASTRO) Baseado em Pedidos de compra 15457.</v>
          </cell>
          <cell r="AF505">
            <v>6</v>
          </cell>
        </row>
        <row r="506">
          <cell r="W506" t="str">
            <v>13.047.570/0001-89</v>
          </cell>
          <cell r="X506" t="str">
            <v>SOLO FERTIL AGRICOLA GESTAO E SERVICOS LTDA</v>
          </cell>
          <cell r="Y506" t="str">
            <v>Caixa Econômica Federal</v>
          </cell>
          <cell r="Z506">
            <v>104</v>
          </cell>
          <cell r="AA506">
            <v>3139</v>
          </cell>
          <cell r="AB506">
            <v>2407</v>
          </cell>
          <cell r="AC506" t="str">
            <v>ES</v>
          </cell>
          <cell r="AD506" t="str">
            <v>Serra</v>
          </cell>
          <cell r="AE506" t="str">
            <v>Pedido de Compra Integrado NIMBI Baseado em Pedidos de compra 10441. - REF. NFSE 85</v>
          </cell>
          <cell r="AF506">
            <v>4000</v>
          </cell>
        </row>
        <row r="507">
          <cell r="W507" t="str">
            <v>08.792.763/0001-24</v>
          </cell>
          <cell r="X507" t="str">
            <v>MEGA BYTE MAGAZINE LTDA</v>
          </cell>
          <cell r="AC507" t="str">
            <v>SP</v>
          </cell>
          <cell r="AD507" t="str">
            <v>Agudos</v>
          </cell>
          <cell r="AE507" t="str">
            <v>PO REF. DANFE 3415048 - MEGA BYTE (FUNDO FIXO - 006-DNBU-2026 - ANDREA GIZELI PINHEIRO) Baseado em Pedidos de compra 15522.</v>
          </cell>
          <cell r="AF507">
            <v>64.900000000000006</v>
          </cell>
        </row>
        <row r="508">
          <cell r="W508" t="str">
            <v>48.842.909/0001-13</v>
          </cell>
          <cell r="X508" t="str">
            <v>REINALDO SOTERO 09221788873</v>
          </cell>
          <cell r="AC508" t="str">
            <v>SP</v>
          </cell>
          <cell r="AD508" t="str">
            <v>Bauru</v>
          </cell>
          <cell r="AE508" t="str">
            <v>PO REF. NFSE 314 - REINALDO SOTERO (FUNDO FIXO - 006-DNBU-2026 - ANDREA GIZELI PINHEIRO) Baseado em Pedidos de compra 15524.</v>
          </cell>
          <cell r="AF508">
            <v>65</v>
          </cell>
        </row>
        <row r="509">
          <cell r="W509" t="str">
            <v>10.734.326/0001-04</v>
          </cell>
          <cell r="X509" t="str">
            <v>MM PRUDENTE - COMERCIO DE PRODUTOS ELETRONICOS LTDA</v>
          </cell>
          <cell r="AC509" t="str">
            <v>SP</v>
          </cell>
          <cell r="AD509" t="str">
            <v>Presidente Prudente</v>
          </cell>
          <cell r="AE509" t="str">
            <v>PO REF DANFE 16952 - MM PRUDENTE (FUNDO FIXO 003-DNBDN-2026 - JANETE DE CASTRO) Baseado em Pedidos de compra 15459.</v>
          </cell>
          <cell r="AF509">
            <v>190</v>
          </cell>
        </row>
        <row r="510">
          <cell r="W510" t="str">
            <v>55.334.411/0001-05</v>
          </cell>
          <cell r="X510" t="str">
            <v>REFRISON REFRIGERACAO E ELETRONICA LTDA</v>
          </cell>
          <cell r="AC510" t="str">
            <v>SP</v>
          </cell>
          <cell r="AD510" t="str">
            <v>Presidente Prudente</v>
          </cell>
          <cell r="AE510" t="str">
            <v>PO REF A NFSE 8632- REFRISON (FUNDO FIXO 003-DNBDN-2026 - JANETE DE CASTRO) Baseado em Pedidos de compra 15525.</v>
          </cell>
          <cell r="AF510">
            <v>60</v>
          </cell>
        </row>
        <row r="511">
          <cell r="X511" t="str">
            <v>JANETE DE CASTRO DIAS</v>
          </cell>
          <cell r="Y511" t="str">
            <v>Banco Bradesco S.A.</v>
          </cell>
          <cell r="Z511">
            <v>237</v>
          </cell>
          <cell r="AA511">
            <v>3176</v>
          </cell>
          <cell r="AB511">
            <v>680132</v>
          </cell>
          <cell r="AC511" t="str">
            <v>SP</v>
          </cell>
          <cell r="AD511" t="str">
            <v>Presidente Prudente</v>
          </cell>
          <cell r="AE511" t="str">
            <v>PO REF A FUNDO FIXO 003-DNBDN-2026 - JANETE DE CASTRO Baseado em Pedidos de compra 15526.</v>
          </cell>
          <cell r="AF511">
            <v>256</v>
          </cell>
        </row>
        <row r="512">
          <cell r="X512" t="str">
            <v>ANDREA GIZELI PINHEIRO GRANADO BARBIERI</v>
          </cell>
          <cell r="Y512" t="str">
            <v>Banco Bradesco S.A.</v>
          </cell>
          <cell r="Z512">
            <v>237</v>
          </cell>
          <cell r="AA512">
            <v>3176</v>
          </cell>
          <cell r="AB512">
            <v>680132</v>
          </cell>
          <cell r="AC512" t="str">
            <v>SP</v>
          </cell>
          <cell r="AD512" t="str">
            <v>Bauru</v>
          </cell>
          <cell r="AE512" t="str">
            <v>PO REF. FUNDO FIXO - 006-DNBU-2026 - ANDREA GIZELI PINHEIRO Baseado em Pedidos de compra 15527.</v>
          </cell>
          <cell r="AF512">
            <v>593.73</v>
          </cell>
        </row>
        <row r="513">
          <cell r="W513" t="str">
            <v>04.613.668/0001-65</v>
          </cell>
          <cell r="X513" t="str">
            <v>L. A. VIAGENS E TURISMO LTDA</v>
          </cell>
          <cell r="Y513" t="str">
            <v>Banco do Brasil S.A.</v>
          </cell>
          <cell r="Z513">
            <v>1</v>
          </cell>
          <cell r="AA513">
            <v>2863</v>
          </cell>
          <cell r="AB513">
            <v>20490</v>
          </cell>
          <cell r="AC513" t="str">
            <v>DF</v>
          </cell>
          <cell r="AD513" t="str">
            <v>Brasília</v>
          </cell>
          <cell r="AE513" t="str">
            <v>PO REF. FATURA 61797 Baseado em Pedidos de compra 15531.</v>
          </cell>
          <cell r="AF513">
            <v>9734.09</v>
          </cell>
        </row>
        <row r="514">
          <cell r="W514" t="str">
            <v>04.613.668/0001-65</v>
          </cell>
          <cell r="X514" t="str">
            <v>L. A. VIAGENS E TURISMO LTDA</v>
          </cell>
          <cell r="Y514" t="str">
            <v>Banco do Brasil S.A.</v>
          </cell>
          <cell r="Z514">
            <v>1</v>
          </cell>
          <cell r="AA514">
            <v>2863</v>
          </cell>
          <cell r="AB514">
            <v>20490</v>
          </cell>
          <cell r="AC514" t="str">
            <v>DF</v>
          </cell>
          <cell r="AD514" t="str">
            <v>Brasília</v>
          </cell>
          <cell r="AE514" t="str">
            <v>PO REF. A FATURA 61799 Baseado em Pedidos de compra 15532.</v>
          </cell>
          <cell r="AF514">
            <v>66188.06</v>
          </cell>
        </row>
        <row r="515">
          <cell r="W515" t="str">
            <v>04.613.668/0001-65</v>
          </cell>
          <cell r="X515" t="str">
            <v>L. A. VIAGENS E TURISMO LTDA</v>
          </cell>
          <cell r="Y515" t="str">
            <v>Banco do Brasil S.A.</v>
          </cell>
          <cell r="Z515">
            <v>1</v>
          </cell>
          <cell r="AA515">
            <v>2863</v>
          </cell>
          <cell r="AB515">
            <v>20490</v>
          </cell>
          <cell r="AC515" t="str">
            <v>DF</v>
          </cell>
          <cell r="AD515" t="str">
            <v>Brasília</v>
          </cell>
          <cell r="AE515" t="str">
            <v>PO REF. A FATURA 61800 Baseado em Pedidos de compra 15533.</v>
          </cell>
          <cell r="AF515">
            <v>52846.82</v>
          </cell>
        </row>
        <row r="516">
          <cell r="W516" t="str">
            <v>04.613.668/0001-65</v>
          </cell>
          <cell r="X516" t="str">
            <v>L. A. VIAGENS E TURISMO LTDA</v>
          </cell>
          <cell r="Y516" t="str">
            <v>Banco do Brasil S.A.</v>
          </cell>
          <cell r="Z516">
            <v>1</v>
          </cell>
          <cell r="AA516">
            <v>2863</v>
          </cell>
          <cell r="AB516">
            <v>20490</v>
          </cell>
          <cell r="AC516" t="str">
            <v>DF</v>
          </cell>
          <cell r="AD516" t="str">
            <v>Brasília</v>
          </cell>
          <cell r="AE516" t="str">
            <v>PO REF. FATURA 61801 Baseado em Pedidos de compra 15534.</v>
          </cell>
          <cell r="AF516">
            <v>28396.33</v>
          </cell>
        </row>
        <row r="517">
          <cell r="W517" t="str">
            <v>02.959.392/0001-46</v>
          </cell>
          <cell r="X517" t="str">
            <v>UP BRASIL ADMINISTRACAO E SERVICOS LTDA.</v>
          </cell>
          <cell r="Y517" t="str">
            <v>Banco do Brasil S.A.</v>
          </cell>
          <cell r="Z517">
            <v>1</v>
          </cell>
          <cell r="AA517">
            <v>1913</v>
          </cell>
          <cell r="AB517">
            <v>56293</v>
          </cell>
          <cell r="AC517" t="str">
            <v>SP</v>
          </cell>
          <cell r="AD517" t="str">
            <v>São Paulo</v>
          </cell>
          <cell r="AE517" t="str">
            <v>PO REF. NFSE 08132396 - UP BRASIL Baseado em Pedidos de compra 15649.</v>
          </cell>
          <cell r="AF517">
            <v>19730.48</v>
          </cell>
        </row>
        <row r="518">
          <cell r="X518" t="str">
            <v>ALEXANDRE SOARES VELOSO</v>
          </cell>
          <cell r="Y518" t="str">
            <v>Caixa Econômica Federal</v>
          </cell>
          <cell r="Z518">
            <v>104</v>
          </cell>
          <cell r="AA518">
            <v>4190</v>
          </cell>
          <cell r="AB518">
            <v>24432</v>
          </cell>
          <cell r="AC518" t="str">
            <v>ES</v>
          </cell>
          <cell r="AD518" t="str">
            <v>Vitória</v>
          </cell>
          <cell r="AE518" t="str">
            <v>PO REF. AO PLANO DE DESPESA 2850 Baseado em Pedidos de compra 14450.</v>
          </cell>
          <cell r="AF518">
            <v>517.5</v>
          </cell>
        </row>
        <row r="519">
          <cell r="X519" t="str">
            <v>CLEDILSON BATISTA DA SILVA</v>
          </cell>
          <cell r="Y519" t="str">
            <v>Banco do Brasil S.A.</v>
          </cell>
          <cell r="Z519">
            <v>1</v>
          </cell>
          <cell r="AA519">
            <v>2713</v>
          </cell>
          <cell r="AB519">
            <v>18633</v>
          </cell>
          <cell r="AC519" t="str">
            <v>AC</v>
          </cell>
          <cell r="AD519" t="str">
            <v>Cruzeiro do Sul</v>
          </cell>
          <cell r="AE519" t="str">
            <v>PO REF. SOLICITAÇÃO VIAGM DIARIAS - PLANO 2879 - Vigência: 18/02/2026 - 20/02/2026 Baseado em Pedidos de compra 14931.</v>
          </cell>
          <cell r="AF519">
            <v>862.5</v>
          </cell>
        </row>
        <row r="520">
          <cell r="W520" t="str">
            <v>17.281.106/0001-03</v>
          </cell>
          <cell r="X520" t="str">
            <v>COMPANHIA DE SANEAMENTO DE MINAS GERAIS COPASA MG</v>
          </cell>
          <cell r="Y520" t="str">
            <v>Banco Bradesco S.A.</v>
          </cell>
          <cell r="Z520">
            <v>237</v>
          </cell>
          <cell r="AA520">
            <v>3129</v>
          </cell>
          <cell r="AB520">
            <v>174201</v>
          </cell>
          <cell r="AE520" t="str">
            <v>PO REF. FATURA 126044482922 Baseado em Pedidos de compra 15010.</v>
          </cell>
          <cell r="AF520">
            <v>51.52</v>
          </cell>
        </row>
        <row r="521">
          <cell r="X521" t="str">
            <v>NATALIA CEREJA BRABO</v>
          </cell>
          <cell r="Y521" t="str">
            <v>Banco Santander (Brasil) S. A.</v>
          </cell>
          <cell r="Z521">
            <v>33</v>
          </cell>
          <cell r="AA521">
            <v>1536</v>
          </cell>
          <cell r="AB521">
            <v>1008450</v>
          </cell>
          <cell r="AC521" t="str">
            <v>ES</v>
          </cell>
          <cell r="AD521" t="str">
            <v>Vitória</v>
          </cell>
          <cell r="AE521" t="str">
            <v>PO REF. AO PLANO DE DESPESA 2915 Baseado em Pedidos de compra 15039.</v>
          </cell>
          <cell r="AF521">
            <v>155.5</v>
          </cell>
        </row>
        <row r="522">
          <cell r="X522" t="str">
            <v>VINICIUS FIGUEIREDO COSTA</v>
          </cell>
          <cell r="Y522" t="str">
            <v>Banco do Brasil S.A.</v>
          </cell>
          <cell r="Z522">
            <v>1</v>
          </cell>
          <cell r="AA522">
            <v>3351</v>
          </cell>
          <cell r="AB522">
            <v>12371</v>
          </cell>
          <cell r="AC522" t="str">
            <v>MG</v>
          </cell>
          <cell r="AD522" t="str">
            <v>Uberlândia</v>
          </cell>
          <cell r="AE522" t="str">
            <v>PO REF. AO PLANO DE DESPESA 2912 Baseado em Pedidos de compra 15042.</v>
          </cell>
          <cell r="AF522">
            <v>155.5</v>
          </cell>
        </row>
        <row r="523">
          <cell r="W523" t="str">
            <v>14.522.178/0001-07</v>
          </cell>
          <cell r="X523" t="str">
            <v>AEROPORTOS BRASIL - VIRACOPOS S.A.</v>
          </cell>
          <cell r="Y523" t="str">
            <v>Itaú Unibanco  S.A.</v>
          </cell>
          <cell r="Z523">
            <v>341</v>
          </cell>
          <cell r="AA523">
            <v>910</v>
          </cell>
          <cell r="AB523">
            <v>15286</v>
          </cell>
          <cell r="AC523" t="str">
            <v>SP</v>
          </cell>
          <cell r="AD523" t="str">
            <v>Campinas</v>
          </cell>
          <cell r="AE523" t="str">
            <v>PO REF. RECIBO 46275 Baseado em Pedidos de compra 15093.</v>
          </cell>
          <cell r="AF523">
            <v>19380.400000000001</v>
          </cell>
        </row>
        <row r="524">
          <cell r="W524" t="str">
            <v>02.558.157/0001-62</v>
          </cell>
          <cell r="X524" t="str">
            <v>TELEFONICA BRASIL S.A.</v>
          </cell>
          <cell r="AC524" t="str">
            <v>SP</v>
          </cell>
          <cell r="AD524" t="str">
            <v>São Paulo</v>
          </cell>
          <cell r="AE524" t="str">
            <v>PO REF A TELEFONIA FIXA- NFSC 258843 Baseado em Pedidos de compra 15168.</v>
          </cell>
          <cell r="AF524">
            <v>111.18</v>
          </cell>
        </row>
        <row r="525">
          <cell r="W525" t="str">
            <v>02.558.157/0001-62</v>
          </cell>
          <cell r="X525" t="str">
            <v>TELEFONICA BRASIL S.A.</v>
          </cell>
          <cell r="AC525" t="str">
            <v>SP</v>
          </cell>
          <cell r="AD525" t="str">
            <v>São Paulo</v>
          </cell>
          <cell r="AE525" t="str">
            <v>PO REF A TELEFONIA FIXA- NFSC 259620 Baseado em Pedidos de compra 15170.</v>
          </cell>
          <cell r="AF525">
            <v>115.04</v>
          </cell>
        </row>
        <row r="526">
          <cell r="W526" t="str">
            <v>02.558.157/0001-62</v>
          </cell>
          <cell r="X526" t="str">
            <v>TELEFONICA BRASIL S.A.</v>
          </cell>
          <cell r="AC526" t="str">
            <v>SP</v>
          </cell>
          <cell r="AD526" t="str">
            <v>São Paulo</v>
          </cell>
          <cell r="AE526" t="str">
            <v>PO REF A TELEFONIA FIXA- NFSC 262920 Baseado em Pedidos de compra 15172.</v>
          </cell>
          <cell r="AF526">
            <v>110.91</v>
          </cell>
        </row>
        <row r="527">
          <cell r="W527" t="str">
            <v>02.558.157/0001-62</v>
          </cell>
          <cell r="X527" t="str">
            <v>TELEFONICA BRASIL S.A.</v>
          </cell>
          <cell r="AC527" t="str">
            <v>SP</v>
          </cell>
          <cell r="AD527" t="str">
            <v>São Paulo</v>
          </cell>
          <cell r="AE527" t="str">
            <v>PO REF A TELEFONIA FIXA- NFSC 267201 Baseado em Pedidos de compra 15173.</v>
          </cell>
          <cell r="AF527">
            <v>407.01</v>
          </cell>
        </row>
        <row r="528">
          <cell r="W528" t="str">
            <v>02.558.157/0001-62</v>
          </cell>
          <cell r="X528" t="str">
            <v>TELEFONICA BRASIL S.A.</v>
          </cell>
          <cell r="AC528" t="str">
            <v>SP</v>
          </cell>
          <cell r="AD528" t="str">
            <v>São Paulo</v>
          </cell>
          <cell r="AE528" t="str">
            <v>PO REF A TELEFONIA FIXA- NFSC 265040 Baseado em Pedidos de compra 15239.</v>
          </cell>
          <cell r="AF528">
            <v>111.18</v>
          </cell>
        </row>
        <row r="529">
          <cell r="W529" t="str">
            <v>14.522.178/0001-07</v>
          </cell>
          <cell r="X529" t="str">
            <v>AEROPORTOS BRASIL - VIRACOPOS S.A.</v>
          </cell>
          <cell r="Y529" t="str">
            <v>Itaú Unibanco  S.A.</v>
          </cell>
          <cell r="Z529">
            <v>341</v>
          </cell>
          <cell r="AA529">
            <v>910</v>
          </cell>
          <cell r="AB529">
            <v>15286</v>
          </cell>
          <cell r="AC529" t="str">
            <v>SP</v>
          </cell>
          <cell r="AD529" t="str">
            <v>Campinas</v>
          </cell>
          <cell r="AE529" t="str">
            <v>PO REF. RECIBO 46274 Baseado em Pedidos de compra 15240.</v>
          </cell>
          <cell r="AF529">
            <v>18457.990000000002</v>
          </cell>
        </row>
        <row r="530">
          <cell r="W530" t="str">
            <v>02.558.157/0001-62</v>
          </cell>
          <cell r="X530" t="str">
            <v>TELEFONICA BRASIL S.A.</v>
          </cell>
          <cell r="AC530" t="str">
            <v>SP</v>
          </cell>
          <cell r="AD530" t="str">
            <v>São Paulo</v>
          </cell>
          <cell r="AE530" t="str">
            <v>PO REF A TELEFONIA FIXA- NFSC 264578 Baseado em Pedidos de compra 15241.</v>
          </cell>
          <cell r="AF530">
            <v>110.91</v>
          </cell>
        </row>
        <row r="531">
          <cell r="W531" t="str">
            <v>02.558.157/0001-62</v>
          </cell>
          <cell r="X531" t="str">
            <v>TELEFONICA BRASIL S.A.</v>
          </cell>
          <cell r="AC531" t="str">
            <v>SP</v>
          </cell>
          <cell r="AD531" t="str">
            <v>São Paulo</v>
          </cell>
          <cell r="AE531" t="str">
            <v>PO REF A TELEFONIA FIXA- NFSC 257941 Baseado em Pedidos de compra 15242.</v>
          </cell>
          <cell r="AF531">
            <v>111.5</v>
          </cell>
        </row>
        <row r="532">
          <cell r="X532" t="str">
            <v>LILIAM SAYURI HIRATA</v>
          </cell>
          <cell r="Y532" t="str">
            <v>Banco do Brasil S.A.</v>
          </cell>
          <cell r="Z532">
            <v>1</v>
          </cell>
          <cell r="AA532">
            <v>2989</v>
          </cell>
          <cell r="AB532">
            <v>108338</v>
          </cell>
          <cell r="AC532" t="str">
            <v>SP</v>
          </cell>
          <cell r="AD532" t="str">
            <v>Presidente Prudente</v>
          </cell>
          <cell r="AE532" t="str">
            <v>REF. PLANO DE DESPESA 2898 - PGTO DE DIÁRIAS Baseado em Pedidos de compra 15247.</v>
          </cell>
          <cell r="AF532">
            <v>862.5</v>
          </cell>
        </row>
        <row r="533">
          <cell r="W533" t="str">
            <v>00.734.255/0004-20</v>
          </cell>
          <cell r="X533" t="str">
            <v>AMAZON INFORMATICA LTDA</v>
          </cell>
          <cell r="Y533" t="str">
            <v>Caixa Econômica Federal</v>
          </cell>
          <cell r="Z533">
            <v>104</v>
          </cell>
          <cell r="AA533">
            <v>630</v>
          </cell>
          <cell r="AB533">
            <v>579197982</v>
          </cell>
          <cell r="AC533" t="str">
            <v>DF</v>
          </cell>
          <cell r="AD533" t="str">
            <v>Brasília</v>
          </cell>
          <cell r="AE533" t="str">
            <v>PO REF. NFSE 511 - SERVIÇOS DE  SUSTENTAÇÃO E MANUTENÇÃO - AMAZON INFORMATICA Baseado em Pedidos de compra 15296.</v>
          </cell>
          <cell r="AF533">
            <v>29343.040000000001</v>
          </cell>
        </row>
        <row r="534">
          <cell r="W534" t="str">
            <v>01.687.204/0001-05</v>
          </cell>
          <cell r="X534" t="str">
            <v>PRATA SERVICOS ADMINISTRATIVOS LTDA</v>
          </cell>
          <cell r="Y534" t="str">
            <v>Banco do Brasil S.A.</v>
          </cell>
          <cell r="Z534">
            <v>1</v>
          </cell>
          <cell r="AA534">
            <v>3296</v>
          </cell>
          <cell r="AB534">
            <v>47411</v>
          </cell>
          <cell r="AC534" t="str">
            <v>BA</v>
          </cell>
          <cell r="AD534" t="str">
            <v>Paulo Afonso</v>
          </cell>
          <cell r="AE534" t="str">
            <v>PO REF A SERVICO LIMPEZA- NFSE 1079 Baseado em Pedidos de compra 15384.</v>
          </cell>
          <cell r="AF534">
            <v>4870.4799999999996</v>
          </cell>
        </row>
        <row r="535">
          <cell r="W535" t="str">
            <v>21.306.287/0001-52</v>
          </cell>
          <cell r="X535" t="str">
            <v>TECNO2000 INDUSTRIA E COMERCIO LTDA</v>
          </cell>
          <cell r="Y535" t="str">
            <v>Banco do Brasil S.A.</v>
          </cell>
          <cell r="Z535">
            <v>1</v>
          </cell>
          <cell r="AA535">
            <v>5117</v>
          </cell>
          <cell r="AB535">
            <v>5184</v>
          </cell>
          <cell r="AC535" t="str">
            <v>MG</v>
          </cell>
          <cell r="AD535" t="str">
            <v>Formiga</v>
          </cell>
          <cell r="AE535" t="str">
            <v>PO REF DANFE 52679 - TECNO2000 Baseado em Pedidos de compra 15468.</v>
          </cell>
          <cell r="AF535">
            <v>1404.36</v>
          </cell>
        </row>
        <row r="536">
          <cell r="W536" t="str">
            <v>21.306.287/0001-52</v>
          </cell>
          <cell r="X536" t="str">
            <v>TECNO2000 INDUSTRIA E COMERCIO LTDA</v>
          </cell>
          <cell r="Y536" t="str">
            <v>Banco do Brasil S.A.</v>
          </cell>
          <cell r="Z536">
            <v>1</v>
          </cell>
          <cell r="AA536">
            <v>5117</v>
          </cell>
          <cell r="AB536">
            <v>5184</v>
          </cell>
          <cell r="AC536" t="str">
            <v>MG</v>
          </cell>
          <cell r="AD536" t="str">
            <v>Formiga</v>
          </cell>
          <cell r="AE536" t="str">
            <v>PO REF DANFE 52678 - TECNO2000 Baseado em Pedidos de compra 15470.</v>
          </cell>
          <cell r="AF536">
            <v>4503.63</v>
          </cell>
        </row>
        <row r="537">
          <cell r="W537" t="str">
            <v>00.352.294/0001-10</v>
          </cell>
          <cell r="X537" t="str">
            <v>EMPRESA BRASILEIRA DE INFRAESTRUTURA AEROPORTUARIA - INFRAER</v>
          </cell>
          <cell r="AC537" t="str">
            <v>DF</v>
          </cell>
          <cell r="AD537" t="str">
            <v>Brasília</v>
          </cell>
          <cell r="AE537" t="str">
            <v>PO REF A RESSARCIMENTO DE PROVENTOS E ENCARGOS DOS FUNCIONARIOS CEDIDOS DA NAV- BOLETO 5451092 Baseado em Pedidos de compra 15469.</v>
          </cell>
          <cell r="AF537">
            <v>188174.13</v>
          </cell>
        </row>
        <row r="538">
          <cell r="W538" t="str">
            <v>07.432.517/0001-07</v>
          </cell>
          <cell r="X538" t="str">
            <v>SIMPRESS COMERCIO LOCACAO E SERVICOS LTDA</v>
          </cell>
          <cell r="Y538" t="str">
            <v>Banco do Brasil S.A.</v>
          </cell>
          <cell r="Z538">
            <v>1</v>
          </cell>
          <cell r="AA538">
            <v>3400</v>
          </cell>
          <cell r="AB538">
            <v>105457</v>
          </cell>
          <cell r="AC538" t="str">
            <v>SP</v>
          </cell>
          <cell r="AD538" t="str">
            <v>Santana de Parnaíba</v>
          </cell>
          <cell r="AE538" t="str">
            <v>PO REF NFSE 345642 - SIMPRESS COMERCIO Baseado em Pedidos de compra 15473.</v>
          </cell>
          <cell r="AF538">
            <v>249.62</v>
          </cell>
        </row>
        <row r="539">
          <cell r="W539" t="str">
            <v>00.394.429/0073-85</v>
          </cell>
          <cell r="X539" t="str">
            <v>COMANDO DA AERONAUTICA</v>
          </cell>
          <cell r="Y539" t="str">
            <v>Banco Bradesco S.A.</v>
          </cell>
          <cell r="Z539">
            <v>237</v>
          </cell>
          <cell r="AA539">
            <v>3129</v>
          </cell>
          <cell r="AB539">
            <v>174201</v>
          </cell>
          <cell r="AC539" t="str">
            <v>MG</v>
          </cell>
          <cell r="AD539" t="str">
            <v>Lagoa Santa</v>
          </cell>
          <cell r="AE539" t="str">
            <v>PO REF A GRU INSPECAO SAUDE LUIZ ALBERTO DA SILVA MOREIRA- 56390319649 Baseado em Pedidos de compra 15474.</v>
          </cell>
          <cell r="AF539">
            <v>350</v>
          </cell>
        </row>
        <row r="540">
          <cell r="W540" t="str">
            <v>37.381.902/0001-25</v>
          </cell>
          <cell r="X540" t="str">
            <v>REDE NACIONAL DE APRENDIZAGEM, PROMOCAO SOCIAL E INTEGRACAO</v>
          </cell>
          <cell r="Y540" t="str">
            <v>Banco do Brasil S.A.</v>
          </cell>
          <cell r="Z540">
            <v>1</v>
          </cell>
          <cell r="AA540">
            <v>5116</v>
          </cell>
          <cell r="AB540">
            <v>4222</v>
          </cell>
          <cell r="AC540" t="str">
            <v>DF</v>
          </cell>
          <cell r="AD540" t="str">
            <v>Brasília</v>
          </cell>
          <cell r="AE540" t="str">
            <v>PO REF NFSE 131247 - RENAPSI Baseado em Pedidos de compra 15475.</v>
          </cell>
          <cell r="AF540">
            <v>3658.76</v>
          </cell>
        </row>
        <row r="541">
          <cell r="W541" t="str">
            <v>37.381.902/0001-25</v>
          </cell>
          <cell r="X541" t="str">
            <v>REDE NACIONAL DE APRENDIZAGEM, PROMOCAO SOCIAL E INTEGRACAO</v>
          </cell>
          <cell r="Y541" t="str">
            <v>Banco do Brasil S.A.</v>
          </cell>
          <cell r="Z541">
            <v>1</v>
          </cell>
          <cell r="AA541">
            <v>5116</v>
          </cell>
          <cell r="AB541">
            <v>4222</v>
          </cell>
          <cell r="AC541" t="str">
            <v>DF</v>
          </cell>
          <cell r="AD541" t="str">
            <v>Brasília</v>
          </cell>
          <cell r="AE541" t="str">
            <v>PO REF NFSE 131248 - RENAPSI Baseado em Pedidos de compra 15476.</v>
          </cell>
          <cell r="AF541">
            <v>3730.66</v>
          </cell>
        </row>
        <row r="542">
          <cell r="X542" t="str">
            <v>RENATA AFONSO SANTANA MISTELI</v>
          </cell>
          <cell r="Y542" t="str">
            <v>Banco Bradesco S.A.</v>
          </cell>
          <cell r="Z542">
            <v>237</v>
          </cell>
          <cell r="AA542">
            <v>237</v>
          </cell>
          <cell r="AB542">
            <v>213198</v>
          </cell>
          <cell r="AC542" t="str">
            <v>BA</v>
          </cell>
          <cell r="AD542" t="str">
            <v>Ilhéus</v>
          </cell>
          <cell r="AE542" t="str">
            <v>PO REF. SOLICITAÇÃO VIAGEM - PLANO 2941 - Vigência: 25/02/2026 - 26/02/2026 Baseado em Pedidos de compra 15477.</v>
          </cell>
          <cell r="AF542">
            <v>517.5</v>
          </cell>
        </row>
        <row r="543">
          <cell r="W543" t="str">
            <v>76.535.764/0007-39</v>
          </cell>
          <cell r="X543" t="str">
            <v>OI S.A. - EM RECUPERACAO JUDICIAL</v>
          </cell>
          <cell r="AC543" t="str">
            <v>MG</v>
          </cell>
          <cell r="AD543" t="str">
            <v>Belo Horizonte</v>
          </cell>
          <cell r="AE543" t="str">
            <v>PO REF. NFSC 32163 - OI S.A Baseado em Pedidos de compra 15478.</v>
          </cell>
          <cell r="AF543">
            <v>503.3</v>
          </cell>
        </row>
        <row r="544">
          <cell r="W544" t="str">
            <v>00.394.429/0106-88</v>
          </cell>
          <cell r="X544" t="str">
            <v>COMANDO DA AERONAUTICA</v>
          </cell>
          <cell r="Y544" t="str">
            <v>Banco Bradesco S.A.</v>
          </cell>
          <cell r="Z544">
            <v>237</v>
          </cell>
          <cell r="AA544">
            <v>3060</v>
          </cell>
          <cell r="AB544">
            <v>486329</v>
          </cell>
          <cell r="AC544" t="str">
            <v>SP</v>
          </cell>
          <cell r="AD544" t="str">
            <v>São Paulo</v>
          </cell>
          <cell r="AE544" t="str">
            <v>PO REF. GRU 26090995843 - HOSPITAL DE FORÇA AÉREA DE SÃO PAULO Baseado em Pedidos de compra 15479.</v>
          </cell>
          <cell r="AF544">
            <v>350</v>
          </cell>
        </row>
        <row r="545">
          <cell r="W545" t="str">
            <v>02.558.157/0001-62</v>
          </cell>
          <cell r="X545" t="str">
            <v>TELEFONICA BRASIL S.A.</v>
          </cell>
          <cell r="AC545" t="str">
            <v>SP</v>
          </cell>
          <cell r="AD545" t="str">
            <v>São Paulo</v>
          </cell>
          <cell r="AE545" t="str">
            <v>PO REF A TELEFONIA MOVEL- FATURA 459883926 Baseado em Pedidos de compra 15535.</v>
          </cell>
          <cell r="AF545">
            <v>39.99</v>
          </cell>
        </row>
        <row r="546">
          <cell r="X546" t="str">
            <v>GISLENE CLAUDIA ALMEIDA LUZ</v>
          </cell>
          <cell r="Y546" t="str">
            <v>Itaú Unibanco  S.A.</v>
          </cell>
          <cell r="Z546">
            <v>341</v>
          </cell>
          <cell r="AA546">
            <v>4339</v>
          </cell>
          <cell r="AB546">
            <v>54253</v>
          </cell>
          <cell r="AC546" t="str">
            <v>GO</v>
          </cell>
          <cell r="AD546" t="str">
            <v>Goiânia</v>
          </cell>
          <cell r="AE546" t="str">
            <v>PO REF A SOLICITACAO VIAGEM- EXTRATO 2944- VIGENCIA 25 E 26/02/26 Baseado em Pedidos de compra 15536.</v>
          </cell>
          <cell r="AF546">
            <v>517.5</v>
          </cell>
        </row>
        <row r="547">
          <cell r="W547" t="str">
            <v>04.015.757/0001-00</v>
          </cell>
          <cell r="X547" t="str">
            <v>HOTEL TRIANGULO MINEIRO LTDA</v>
          </cell>
          <cell r="Y547" t="str">
            <v>Banco do Brasil S.A.</v>
          </cell>
          <cell r="Z547">
            <v>1</v>
          </cell>
          <cell r="AA547">
            <v>1505</v>
          </cell>
          <cell r="AB547">
            <v>133255</v>
          </cell>
          <cell r="AC547" t="str">
            <v>TO</v>
          </cell>
          <cell r="AD547" t="str">
            <v>Palmas</v>
          </cell>
          <cell r="AE547" t="str">
            <v>Pedido de Compra Integrado NIMBI Baseado em Pedidos de compra 14581. REF. NFSE 48 -   HOTEL TRIANGULO</v>
          </cell>
          <cell r="AF547">
            <v>2175</v>
          </cell>
        </row>
        <row r="548">
          <cell r="W548" t="str">
            <v>02.772.704/0001-08</v>
          </cell>
          <cell r="X548" t="str">
            <v>FUNDO DE FISCALIZACAO DAS TELECOMUNICACOES</v>
          </cell>
          <cell r="Y548" t="str">
            <v>Banco do Brasil S.A.</v>
          </cell>
          <cell r="Z548">
            <v>1</v>
          </cell>
          <cell r="AA548">
            <v>1607</v>
          </cell>
          <cell r="AB548">
            <v>333218</v>
          </cell>
          <cell r="AC548" t="str">
            <v>DF</v>
          </cell>
          <cell r="AD548" t="str">
            <v>Brasília</v>
          </cell>
          <cell r="AE548" t="str">
            <v>PO REF. BOLETO 29414560002650968 - ANATEL Baseado em Pedidos de compra 15547.</v>
          </cell>
          <cell r="AF548">
            <v>268.16000000000003</v>
          </cell>
        </row>
        <row r="549">
          <cell r="W549" t="str">
            <v>48.776.032/0001-00</v>
          </cell>
          <cell r="X549" t="str">
            <v>ITA SOLUCOES E SERVICOS LTDA</v>
          </cell>
          <cell r="Y549" t="str">
            <v>Banco Intermedium S.A.</v>
          </cell>
          <cell r="Z549">
            <v>77</v>
          </cell>
          <cell r="AA549">
            <v>1</v>
          </cell>
          <cell r="AB549">
            <v>41526233</v>
          </cell>
          <cell r="AC549" t="str">
            <v>PA</v>
          </cell>
          <cell r="AD549" t="str">
            <v>Altamira</v>
          </cell>
          <cell r="AE549" t="str">
            <v>PO REF. NFSE 6 - ITA SOLUÇÕES Baseado em Pedidos de compra 15548.</v>
          </cell>
          <cell r="AF549">
            <v>6338.23</v>
          </cell>
        </row>
        <row r="550">
          <cell r="W550" t="str">
            <v>02.558.157/0001-62</v>
          </cell>
          <cell r="X550" t="str">
            <v>TELEFONICA BRASIL S.A.</v>
          </cell>
          <cell r="AC550" t="str">
            <v>SP</v>
          </cell>
          <cell r="AD550" t="str">
            <v>São Paulo</v>
          </cell>
          <cell r="AE550" t="str">
            <v>PO REF. NFSC 9124497 - TELEFONICA Baseado em Pedidos de compra 15549.</v>
          </cell>
          <cell r="AF550">
            <v>119.98</v>
          </cell>
        </row>
        <row r="551">
          <cell r="W551" t="str">
            <v>40.432.544/0001-47</v>
          </cell>
          <cell r="X551" t="str">
            <v>CLARO S.A.</v>
          </cell>
          <cell r="AC551" t="str">
            <v>SP</v>
          </cell>
          <cell r="AD551" t="str">
            <v>São Paulo</v>
          </cell>
          <cell r="AE551" t="str">
            <v>Pedido de Compra Integrado NIMBI Baseado em Pedidos de compra 10714.- NFSC 62904 e fatura 177370655013</v>
          </cell>
          <cell r="AF551">
            <v>261.20999999999998</v>
          </cell>
        </row>
        <row r="552">
          <cell r="W552" t="str">
            <v>00.394.429/0019-30</v>
          </cell>
          <cell r="X552" t="str">
            <v>COMANDO DA AERONAUTICA</v>
          </cell>
          <cell r="AC552" t="str">
            <v>RJ</v>
          </cell>
          <cell r="AD552" t="str">
            <v>Rio de Janeiro</v>
          </cell>
          <cell r="AE552" t="str">
            <v>PO REF. GRU 43545025268 - CENTRO DE MEDICINA AEROESPACIAL Baseado em Pedidos de compra 15555.</v>
          </cell>
          <cell r="AF552">
            <v>350</v>
          </cell>
        </row>
        <row r="553">
          <cell r="X553" t="str">
            <v>CELESTE ANGÉLICA PEREIRA MORAES</v>
          </cell>
          <cell r="Y553" t="str">
            <v>Banco Santander (Brasil) S. A.</v>
          </cell>
          <cell r="Z553">
            <v>33</v>
          </cell>
          <cell r="AA553">
            <v>822</v>
          </cell>
          <cell r="AB553">
            <v>1051291</v>
          </cell>
          <cell r="AC553" t="str">
            <v>RJ</v>
          </cell>
          <cell r="AD553" t="str">
            <v>Campos dos Goytacazes</v>
          </cell>
          <cell r="AE553" t="str">
            <v>PO REF. SOLICITAÇÃO VIAGEM - PLANO 2856 - Vigência: 09/02/2026 - 10/02/2026 Baseado em Pedidos de compra 15560.</v>
          </cell>
          <cell r="AF553">
            <v>269.89</v>
          </cell>
        </row>
        <row r="554">
          <cell r="W554" t="str">
            <v>05.441.213/0001-72</v>
          </cell>
          <cell r="X554" t="str">
            <v>LA AGUA - COMERCIO DE AGUA E BEBIDAS LTDA</v>
          </cell>
          <cell r="Y554" t="str">
            <v>Banco do Brasil S.A.</v>
          </cell>
          <cell r="Z554">
            <v>1</v>
          </cell>
          <cell r="AA554">
            <v>2857</v>
          </cell>
          <cell r="AB554">
            <v>132660</v>
          </cell>
          <cell r="AC554" t="str">
            <v>SP</v>
          </cell>
          <cell r="AD554" t="str">
            <v>Campinas</v>
          </cell>
          <cell r="AE554" t="str">
            <v>Pedido de Compra Integrado NIMBI Baseado em Pedidos de compra 11073. REF. DANFE 37412 - LA ÁGUA COMÉRCIO</v>
          </cell>
          <cell r="AF554">
            <v>1009.4</v>
          </cell>
        </row>
        <row r="555">
          <cell r="W555" t="str">
            <v>02.558.157/0001-62</v>
          </cell>
          <cell r="X555" t="str">
            <v>TELEFONICA BRASIL S.A.</v>
          </cell>
          <cell r="AC555" t="str">
            <v>SP</v>
          </cell>
          <cell r="AD555" t="str">
            <v>São Paulo</v>
          </cell>
          <cell r="AE555" t="str">
            <v>PO REF. NFSC 376303 - TELEFONICA Baseado em Pedidos de compra 15586.</v>
          </cell>
          <cell r="AF555">
            <v>1518.37</v>
          </cell>
        </row>
        <row r="556">
          <cell r="X556" t="str">
            <v>YANG FERNANDES COSTA</v>
          </cell>
          <cell r="Y556" t="str">
            <v>Banco Santander (Brasil) S. A.</v>
          </cell>
          <cell r="Z556">
            <v>33</v>
          </cell>
          <cell r="AA556">
            <v>3137</v>
          </cell>
          <cell r="AB556">
            <v>1004086</v>
          </cell>
          <cell r="AC556" t="str">
            <v>GO</v>
          </cell>
          <cell r="AD556" t="str">
            <v>Goiânia</v>
          </cell>
          <cell r="AE556" t="str">
            <v>PO REF. REEMBOLSO VIAGEM - PLANO 2891 - Vigência: 11/02/2026 - 12/02/2026 Baseado em Pedidos de compra 15587.</v>
          </cell>
          <cell r="AF556">
            <v>267.76</v>
          </cell>
        </row>
        <row r="557">
          <cell r="X557" t="str">
            <v>JEANCARLO MACEDO</v>
          </cell>
          <cell r="Y557" t="str">
            <v>Itaú Unibanco  S.A.</v>
          </cell>
          <cell r="Z557">
            <v>341</v>
          </cell>
          <cell r="AA557">
            <v>9079</v>
          </cell>
          <cell r="AB557">
            <v>8379</v>
          </cell>
          <cell r="AC557" t="str">
            <v>SP</v>
          </cell>
          <cell r="AD557" t="str">
            <v>Campinas</v>
          </cell>
          <cell r="AE557" t="str">
            <v>PO REF. SOLICITAÇÃO VIAGEM - PLANO 2987 -Vigência: 23/02/2026 - 27/02/2026 Baseado em Pedidos de compra 15588.</v>
          </cell>
          <cell r="AF557">
            <v>1399.5</v>
          </cell>
        </row>
        <row r="558">
          <cell r="X558" t="str">
            <v>ANICETO JOZIEL RABELO GOMES ANDRADE</v>
          </cell>
          <cell r="Y558" t="str">
            <v>Banco Santander (Brasil) S. A.</v>
          </cell>
          <cell r="Z558">
            <v>33</v>
          </cell>
          <cell r="AA558">
            <v>3611</v>
          </cell>
          <cell r="AB558">
            <v>1071948</v>
          </cell>
          <cell r="AC558" t="str">
            <v>MA</v>
          </cell>
          <cell r="AD558" t="str">
            <v>Imperatriz</v>
          </cell>
          <cell r="AE558" t="str">
            <v>PO REF. REEMBOLSO VIAGEM - PLANO 2872 - Vigência: 26/01/2026 - 30/01/2026 Baseado em Pedidos de compra 15589.</v>
          </cell>
          <cell r="AF558">
            <v>180.95</v>
          </cell>
        </row>
        <row r="559">
          <cell r="W559" t="str">
            <v>00.352.294/0001-10</v>
          </cell>
          <cell r="X559" t="str">
            <v>EMPRESA BRASILEIRA DE INFRAESTRUTURA AEROPORTUARIA - INFRAER</v>
          </cell>
          <cell r="AC559" t="str">
            <v>DF</v>
          </cell>
          <cell r="AD559" t="str">
            <v>Brasília</v>
          </cell>
          <cell r="AE559" t="str">
            <v>PO REF. BOLETO 5455509 - SERVIÇOS ESPECIALIZADOS - INFRAERO Baseado em Pedidos de compra 15593.</v>
          </cell>
          <cell r="AF559">
            <v>133813.47</v>
          </cell>
        </row>
        <row r="560">
          <cell r="W560" t="str">
            <v>48.849.675/0001-36</v>
          </cell>
          <cell r="X560" t="str">
            <v>EBR ENGENHARIA E CONSTRUCOES LTDA</v>
          </cell>
          <cell r="Y560" t="str">
            <v>BANCOOB</v>
          </cell>
          <cell r="Z560">
            <v>756</v>
          </cell>
          <cell r="AA560">
            <v>4598</v>
          </cell>
          <cell r="AB560">
            <v>21627</v>
          </cell>
          <cell r="AC560" t="str">
            <v>MT</v>
          </cell>
          <cell r="AD560" t="str">
            <v>Alta Floresta</v>
          </cell>
          <cell r="AE560" t="str">
            <v>PO REF A MANUTENCAO SHELDER METALICO- NFSE 108 Baseado em Pedidos de compra 15591.</v>
          </cell>
          <cell r="AF560">
            <v>16094.51</v>
          </cell>
        </row>
        <row r="561">
          <cell r="W561" t="str">
            <v>02.558.157/0001-62</v>
          </cell>
          <cell r="X561" t="str">
            <v>TELEFONICA BRASIL S.A.</v>
          </cell>
          <cell r="AC561" t="str">
            <v>SP</v>
          </cell>
          <cell r="AD561" t="str">
            <v>São Paulo</v>
          </cell>
          <cell r="AE561" t="str">
            <v>PO REF. NFSC 264644 - TELEFONICA Baseado em Pedidos de compra 15594.</v>
          </cell>
          <cell r="AF561">
            <v>110.91</v>
          </cell>
        </row>
        <row r="562">
          <cell r="W562" t="str">
            <v>02.558.157/0001-62</v>
          </cell>
          <cell r="X562" t="str">
            <v>TELEFONICA BRASIL S.A.</v>
          </cell>
          <cell r="AC562" t="str">
            <v>SP</v>
          </cell>
          <cell r="AD562" t="str">
            <v>São Paulo</v>
          </cell>
          <cell r="AE562" t="str">
            <v>PO REF. NFSC 258932 - TELEFONICA Baseado em Pedidos de compra 15599.</v>
          </cell>
          <cell r="AF562">
            <v>112.45</v>
          </cell>
        </row>
        <row r="563">
          <cell r="W563" t="str">
            <v>02.558.157/0001-62</v>
          </cell>
          <cell r="X563" t="str">
            <v>TELEFONICA BRASIL S.A.</v>
          </cell>
          <cell r="AC563" t="str">
            <v>SP</v>
          </cell>
          <cell r="AD563" t="str">
            <v>São Paulo</v>
          </cell>
          <cell r="AE563" t="str">
            <v>PO REF. NFSC 262896 - TELEFONICA Baseado em Pedidos de compra 15603.</v>
          </cell>
          <cell r="AF563">
            <v>110.91</v>
          </cell>
        </row>
        <row r="564">
          <cell r="W564" t="str">
            <v>02.558.157/0001-62</v>
          </cell>
          <cell r="X564" t="str">
            <v>TELEFONICA BRASIL S.A.</v>
          </cell>
          <cell r="AC564" t="str">
            <v>SP</v>
          </cell>
          <cell r="AD564" t="str">
            <v>São Paulo</v>
          </cell>
          <cell r="AE564" t="str">
            <v>PO REF NFSC 258206 - TELEFONICA Baseado em Pedidos de compra 15605.</v>
          </cell>
          <cell r="AF564">
            <v>144.38</v>
          </cell>
        </row>
        <row r="565">
          <cell r="W565" t="str">
            <v>02.558.157/0001-62</v>
          </cell>
          <cell r="X565" t="str">
            <v>TELEFONICA BRASIL S.A.</v>
          </cell>
          <cell r="AC565" t="str">
            <v>SP</v>
          </cell>
          <cell r="AD565" t="str">
            <v>São Paulo</v>
          </cell>
          <cell r="AE565" t="str">
            <v>PO REF. NFSC 255509 - TELEFONICA Baseado em Pedidos de compra 15607.</v>
          </cell>
          <cell r="AF565">
            <v>110.91</v>
          </cell>
        </row>
        <row r="566">
          <cell r="W566" t="str">
            <v>02.558.157/0001-62</v>
          </cell>
          <cell r="X566" t="str">
            <v>TELEFONICA BRASIL S.A.</v>
          </cell>
          <cell r="AC566" t="str">
            <v>SP</v>
          </cell>
          <cell r="AD566" t="str">
            <v>São Paulo</v>
          </cell>
          <cell r="AE566" t="str">
            <v>PO REF. NFSC 260488 - TELEFONICA Baseado em Pedidos de compra 15610.</v>
          </cell>
          <cell r="AF566">
            <v>110.91</v>
          </cell>
        </row>
        <row r="567">
          <cell r="W567" t="str">
            <v>37.812.871/0001-10</v>
          </cell>
          <cell r="X567" t="str">
            <v>FORBI SOLUCOES LIMITADA</v>
          </cell>
          <cell r="AC567" t="str">
            <v>SP</v>
          </cell>
          <cell r="AD567" t="str">
            <v>São Paulo</v>
          </cell>
          <cell r="AE567" t="str">
            <v>Pedido de Compra Integrado NIMBI Baseado em Pedidos de compra 12362. REF. NFSE 197 - FORBI</v>
          </cell>
          <cell r="AF567">
            <v>3596</v>
          </cell>
        </row>
        <row r="568">
          <cell r="W568" t="str">
            <v>61.839.389/0001-58</v>
          </cell>
          <cell r="X568" t="str">
            <v>ASC Baterias e Acumuladores eletricos ltda</v>
          </cell>
          <cell r="Y568" t="str">
            <v>Banco do Brasil S.A.</v>
          </cell>
          <cell r="Z568">
            <v>1</v>
          </cell>
          <cell r="AA568" t="str">
            <v>3150-x</v>
          </cell>
          <cell r="AB568">
            <v>26469</v>
          </cell>
          <cell r="AC568" t="str">
            <v>SP</v>
          </cell>
          <cell r="AD568" t="str">
            <v>Campinas</v>
          </cell>
          <cell r="AE568" t="str">
            <v>Pedido de Compra Integrado NIMBI Baseado em Pedidos de compra 13221. REF. DANFE 31 - ASC BATERIAS</v>
          </cell>
          <cell r="AF568">
            <v>12965</v>
          </cell>
        </row>
        <row r="569">
          <cell r="W569" t="str">
            <v>10.771.996/0001-92</v>
          </cell>
          <cell r="X569" t="str">
            <v>POLICENDIO COMERCIO E SERVICOS DE EXTINTORES LTDA</v>
          </cell>
          <cell r="Y569" t="str">
            <v>BANCO C6 S.A – C6 BANK</v>
          </cell>
          <cell r="Z569">
            <v>336</v>
          </cell>
          <cell r="AA569">
            <v>1</v>
          </cell>
          <cell r="AB569">
            <v>6078754</v>
          </cell>
          <cell r="AC569" t="str">
            <v>PB</v>
          </cell>
          <cell r="AD569" t="str">
            <v>Campina Grande</v>
          </cell>
          <cell r="AE569" t="str">
            <v>Pedido de Compra Integrado NIMBI Baseado em Pedidos de compra 14644. REF. NFSE 1113 - POLICENDIO COMERCIO</v>
          </cell>
          <cell r="AF569">
            <v>390</v>
          </cell>
        </row>
        <row r="570">
          <cell r="X570" t="str">
            <v>RODRIGO SCHAFER</v>
          </cell>
          <cell r="Y570" t="str">
            <v>Itaú Unibanco  S.A.</v>
          </cell>
          <cell r="Z570">
            <v>341</v>
          </cell>
          <cell r="AA570">
            <v>3814</v>
          </cell>
          <cell r="AB570">
            <v>10078</v>
          </cell>
          <cell r="AC570" t="str">
            <v>SP</v>
          </cell>
          <cell r="AD570" t="str">
            <v>Campinas</v>
          </cell>
          <cell r="AE570" t="str">
            <v>PO REF. SOLICITAÇÃO VIAGEM - PLANO 2981 - Vigência: 13/02/2026 - 13/02/2026 Baseado em Pedidos de compra 15636.</v>
          </cell>
          <cell r="AF570">
            <v>155.5</v>
          </cell>
        </row>
        <row r="571">
          <cell r="W571" t="str">
            <v>69.034.668/0001-56</v>
          </cell>
          <cell r="X571" t="str">
            <v>PLUXEE BENEFICIOS BRASIL S.A.</v>
          </cell>
          <cell r="AC571" t="str">
            <v>SP</v>
          </cell>
          <cell r="AD571" t="str">
            <v>São Paulo</v>
          </cell>
          <cell r="AE571" t="str">
            <v>PO REF NFSE 07178680 - PLUXEE BENEFICIOS Baseado em Pedidos de compra 15920.</v>
          </cell>
          <cell r="AF571">
            <v>2792.66</v>
          </cell>
        </row>
        <row r="572">
          <cell r="W572" t="str">
            <v>69.034.668/0001-56</v>
          </cell>
          <cell r="X572" t="str">
            <v>PLUXEE BENEFICIOS BRASIL S.A.</v>
          </cell>
          <cell r="AC572" t="str">
            <v>SP</v>
          </cell>
          <cell r="AD572" t="str">
            <v>São Paulo</v>
          </cell>
          <cell r="AE572" t="str">
            <v>PO REF NFSE 07178672 - PLUXEE BENEFICIOS Baseado em Pedidos de compra 15924.</v>
          </cell>
          <cell r="AF572">
            <v>25372.11</v>
          </cell>
        </row>
        <row r="573">
          <cell r="W573" t="str">
            <v>69.034.668/0001-56</v>
          </cell>
          <cell r="X573" t="str">
            <v>PLUXEE BENEFICIOS BRASIL S.A.</v>
          </cell>
          <cell r="AC573" t="str">
            <v>SP</v>
          </cell>
          <cell r="AD573" t="str">
            <v>São Paulo</v>
          </cell>
          <cell r="AE573" t="str">
            <v>PO REF NFSE 07178673 - PLUXEE BENEFICIOS Baseado em Pedidos de compra 15932.</v>
          </cell>
          <cell r="AF573">
            <v>10703.01</v>
          </cell>
        </row>
        <row r="574">
          <cell r="W574" t="str">
            <v>06.344.497/0001-41</v>
          </cell>
          <cell r="X574" t="str">
            <v>VEROCHEQUE REFEICOES LTDA</v>
          </cell>
          <cell r="Y574" t="str">
            <v>Itaú Unibanco  S.A.</v>
          </cell>
          <cell r="Z574">
            <v>341</v>
          </cell>
          <cell r="AA574">
            <v>8036</v>
          </cell>
          <cell r="AB574">
            <v>31635</v>
          </cell>
          <cell r="AC574" t="str">
            <v>SP</v>
          </cell>
          <cell r="AD574" t="str">
            <v>Ribeirão Preto</v>
          </cell>
          <cell r="AE574" t="str">
            <v>PO REF NFSE 7710344 - VEROCHEQUE Baseado em Pedidos de compra 15933.</v>
          </cell>
          <cell r="AF574">
            <v>1825.97</v>
          </cell>
        </row>
        <row r="575">
          <cell r="W575" t="str">
            <v>06.344.497/0001-41</v>
          </cell>
          <cell r="X575" t="str">
            <v>VEROCHEQUE REFEICOES LTDA</v>
          </cell>
          <cell r="Y575" t="str">
            <v>Itaú Unibanco  S.A.</v>
          </cell>
          <cell r="Z575">
            <v>341</v>
          </cell>
          <cell r="AA575">
            <v>8036</v>
          </cell>
          <cell r="AB575">
            <v>31635</v>
          </cell>
          <cell r="AC575" t="str">
            <v>SP</v>
          </cell>
          <cell r="AD575" t="str">
            <v>Ribeirão Preto</v>
          </cell>
          <cell r="AE575" t="str">
            <v>PO REF NFSE 7710342 - VEROCHEQUE REFEICOES Baseado em Pedidos de compra 15934.</v>
          </cell>
          <cell r="AF575">
            <v>18716.689999999999</v>
          </cell>
        </row>
        <row r="576">
          <cell r="W576" t="str">
            <v>06.344.497/0001-41</v>
          </cell>
          <cell r="X576" t="str">
            <v>VEROCHEQUE REFEICOES LTDA</v>
          </cell>
          <cell r="Y576" t="str">
            <v>Itaú Unibanco  S.A.</v>
          </cell>
          <cell r="Z576">
            <v>341</v>
          </cell>
          <cell r="AA576">
            <v>8036</v>
          </cell>
          <cell r="AB576">
            <v>31635</v>
          </cell>
          <cell r="AC576" t="str">
            <v>SP</v>
          </cell>
          <cell r="AD576" t="str">
            <v>Ribeirão Preto</v>
          </cell>
          <cell r="AE576" t="str">
            <v>PO REF NFSE 7710343 - VEROCHEQUE REFEIÇOES Baseado em Pedidos de compra 15936.</v>
          </cell>
          <cell r="AF576">
            <v>4916.87</v>
          </cell>
        </row>
        <row r="577">
          <cell r="W577" t="str">
            <v>02.535.864/0001-33</v>
          </cell>
          <cell r="X577" t="str">
            <v>VR BENEFICIOS E SERVICOS DE PROCESSAMENTO S.A</v>
          </cell>
          <cell r="AC577" t="str">
            <v>SP</v>
          </cell>
          <cell r="AD577" t="str">
            <v>São Paulo</v>
          </cell>
          <cell r="AE577" t="str">
            <v>PO REF NFSE 93756233 - VR BENEFICIOS Baseado em Pedidos de compra 15937.</v>
          </cell>
          <cell r="AF577">
            <v>859.28</v>
          </cell>
        </row>
        <row r="578">
          <cell r="W578" t="str">
            <v>02.535.864/0001-33</v>
          </cell>
          <cell r="X578" t="str">
            <v>VR BENEFICIOS E SERVICOS DE PROCESSAMENTO S.A</v>
          </cell>
          <cell r="AC578" t="str">
            <v>SP</v>
          </cell>
          <cell r="AD578" t="str">
            <v>São Paulo</v>
          </cell>
          <cell r="AE578" t="str">
            <v>PO REF NFSE 93756230 - VR BENEFICIOS Baseado em Pedidos de compra 15939.</v>
          </cell>
          <cell r="AF578">
            <v>6313.15</v>
          </cell>
        </row>
        <row r="579">
          <cell r="W579" t="str">
            <v>02.535.864/0001-33</v>
          </cell>
          <cell r="X579" t="str">
            <v>VR BENEFICIOS E SERVICOS DE PROCESSAMENTO S.A</v>
          </cell>
          <cell r="AC579" t="str">
            <v>SP</v>
          </cell>
          <cell r="AD579" t="str">
            <v>São Paulo</v>
          </cell>
          <cell r="AE579" t="str">
            <v>PO REF NFSE 93756232 - VR BENEFICIOS Baseado em Pedidos de compra 15941.</v>
          </cell>
          <cell r="AF579">
            <v>3955.22</v>
          </cell>
        </row>
        <row r="580">
          <cell r="W580" t="str">
            <v>02.959.392/0001-46</v>
          </cell>
          <cell r="X580" t="str">
            <v>UP BRASIL ADMINISTRACAO E SERVICOS LTDA.</v>
          </cell>
          <cell r="Y580" t="str">
            <v>Banco do Brasil S.A.</v>
          </cell>
          <cell r="Z580">
            <v>1</v>
          </cell>
          <cell r="AA580">
            <v>1913</v>
          </cell>
          <cell r="AB580">
            <v>56293</v>
          </cell>
          <cell r="AC580" t="str">
            <v>SP</v>
          </cell>
          <cell r="AD580" t="str">
            <v>São Paulo</v>
          </cell>
          <cell r="AE580" t="str">
            <v>PO REF NFSE 08147210 - UP BRASIL Baseado em Pedidos de compra 15942.</v>
          </cell>
          <cell r="AF580">
            <v>7626.11</v>
          </cell>
        </row>
        <row r="581">
          <cell r="W581" t="str">
            <v>02.959.392/0001-46</v>
          </cell>
          <cell r="X581" t="str">
            <v>UP BRASIL ADMINISTRACAO E SERVICOS LTDA.</v>
          </cell>
          <cell r="Y581" t="str">
            <v>Banco do Brasil S.A.</v>
          </cell>
          <cell r="Z581">
            <v>1</v>
          </cell>
          <cell r="AA581">
            <v>1913</v>
          </cell>
          <cell r="AB581">
            <v>56293</v>
          </cell>
          <cell r="AC581" t="str">
            <v>SP</v>
          </cell>
          <cell r="AD581" t="str">
            <v>São Paulo</v>
          </cell>
          <cell r="AE581" t="str">
            <v>PO REF NFSE 08147209 - UP BRASIL Baseado em Pedidos de compra 15944.</v>
          </cell>
          <cell r="AF581">
            <v>100999.51</v>
          </cell>
        </row>
        <row r="582">
          <cell r="W582" t="str">
            <v>02.535.864/0001-33</v>
          </cell>
          <cell r="X582" t="str">
            <v>VR BENEFICIOS E SERVICOS DE PROCESSAMENTO S.A</v>
          </cell>
          <cell r="AC582" t="str">
            <v>SP</v>
          </cell>
          <cell r="AD582" t="str">
            <v>São Paulo</v>
          </cell>
          <cell r="AE582" t="str">
            <v>PO REF NFSE 93756613 - VR BENEFICIOS Baseado em Pedidos de compra 15945.</v>
          </cell>
          <cell r="AF582">
            <v>260.77999999999997</v>
          </cell>
        </row>
        <row r="583">
          <cell r="W583" t="str">
            <v>02.535.864/0001-33</v>
          </cell>
          <cell r="X583" t="str">
            <v>VR BENEFICIOS E SERVICOS DE PROCESSAMENTO S.A</v>
          </cell>
          <cell r="AC583" t="str">
            <v>SP</v>
          </cell>
          <cell r="AD583" t="str">
            <v>São Paulo</v>
          </cell>
          <cell r="AE583" t="str">
            <v>PO REF NFSE 93756614 - VR BENEFICIOS Baseado em Pedidos de compra 15946.</v>
          </cell>
          <cell r="AF583">
            <v>391.18</v>
          </cell>
        </row>
        <row r="584">
          <cell r="W584" t="str">
            <v>47.866.934/0001-74</v>
          </cell>
          <cell r="X584" t="str">
            <v>TICKET SERVICOS SA</v>
          </cell>
          <cell r="AC584" t="str">
            <v>SP</v>
          </cell>
          <cell r="AD584" t="str">
            <v>São Paulo</v>
          </cell>
          <cell r="AE584" t="str">
            <v>PO REF NFSE 99040341 - TICKET SERVICOS Baseado em Pedidos de compra 15952.</v>
          </cell>
          <cell r="AF584">
            <v>614.37</v>
          </cell>
        </row>
        <row r="585">
          <cell r="W585" t="str">
            <v>47.866.934/0001-74</v>
          </cell>
          <cell r="X585" t="str">
            <v>TICKET SERVICOS SA</v>
          </cell>
          <cell r="AC585" t="str">
            <v>SP</v>
          </cell>
          <cell r="AD585" t="str">
            <v>São Paulo</v>
          </cell>
          <cell r="AE585" t="str">
            <v>PO REF NFSE 99040637 - TICKET SERVICOS Baseado em Pedidos de compra 16095.</v>
          </cell>
          <cell r="AF585">
            <v>1502597.14</v>
          </cell>
        </row>
        <row r="586">
          <cell r="W586" t="str">
            <v>04.740.876/0001-25</v>
          </cell>
          <cell r="X586" t="str">
            <v>ALELO INSTITUICAO DE PAGAMENTO SA</v>
          </cell>
          <cell r="AC586" t="str">
            <v>SP</v>
          </cell>
          <cell r="AD586" t="str">
            <v>Barueri</v>
          </cell>
          <cell r="AE586" t="str">
            <v>PO REF NFSE 2563646 - ALELO Baseado em Pedidos de compra 16104.</v>
          </cell>
          <cell r="AF586">
            <v>4726.04</v>
          </cell>
        </row>
        <row r="587">
          <cell r="W587" t="str">
            <v>04.740.876/0001-25</v>
          </cell>
          <cell r="X587" t="str">
            <v>ALELO INSTITUICAO DE PAGAMENTO SA</v>
          </cell>
          <cell r="AC587" t="str">
            <v>SP</v>
          </cell>
          <cell r="AD587" t="str">
            <v>Barueri</v>
          </cell>
          <cell r="AE587" t="str">
            <v>PO REF NFSE 2563629 - ALELO Baseado em Pedidos de compra 16109.</v>
          </cell>
          <cell r="AF587">
            <v>45148.23</v>
          </cell>
        </row>
        <row r="588">
          <cell r="W588" t="str">
            <v>04.740.876/0001-25</v>
          </cell>
          <cell r="X588" t="str">
            <v>ALELO INSTITUICAO DE PAGAMENTO SA</v>
          </cell>
          <cell r="AC588" t="str">
            <v>SP</v>
          </cell>
          <cell r="AD588" t="str">
            <v>Barueri</v>
          </cell>
          <cell r="AE588" t="str">
            <v>PO REF NFSE 2563607 - ALELO Baseado em Pedidos de compra 16111.</v>
          </cell>
          <cell r="AF588">
            <v>15402.57</v>
          </cell>
        </row>
        <row r="589">
          <cell r="W589" t="str">
            <v>47.866.934/0001-74</v>
          </cell>
          <cell r="X589" t="str">
            <v>TICKET SERVICOS SA</v>
          </cell>
          <cell r="AC589" t="str">
            <v>SP</v>
          </cell>
          <cell r="AD589" t="str">
            <v>São Paulo</v>
          </cell>
          <cell r="AE589" t="str">
            <v>PO REF NFSE 99040621 - TICKET SERVICOS Baseado em Pedidos de compra 16128.</v>
          </cell>
          <cell r="AF589">
            <v>145755.37</v>
          </cell>
        </row>
        <row r="590">
          <cell r="W590" t="str">
            <v>47.866.934/0001-74</v>
          </cell>
          <cell r="X590" t="str">
            <v>TICKET SERVICOS SA</v>
          </cell>
          <cell r="AC590" t="str">
            <v>SP</v>
          </cell>
          <cell r="AD590" t="str">
            <v>São Paulo</v>
          </cell>
          <cell r="AE590" t="str">
            <v>PO REF NFSE 99040593 - TICKET SERVIÇOS Baseado em Pedidos de compra 16161.</v>
          </cell>
          <cell r="AF590">
            <v>367296.89</v>
          </cell>
        </row>
        <row r="591">
          <cell r="X591" t="str">
            <v>DE ALTA FLORESTA</v>
          </cell>
          <cell r="AC591" t="str">
            <v>MT</v>
          </cell>
          <cell r="AD591" t="str">
            <v>Alta Floresta</v>
          </cell>
          <cell r="AE591" t="str">
            <v>PO REF. DAM 07876080 - TAXA DE FUNCIONAMENTO Baseado em Pedidos de compra 14909.</v>
          </cell>
          <cell r="AF591">
            <v>559.91999999999996</v>
          </cell>
        </row>
        <row r="592">
          <cell r="X592" t="str">
            <v>DE ALTA FLORESTA</v>
          </cell>
          <cell r="AC592" t="str">
            <v>MT</v>
          </cell>
          <cell r="AD592" t="str">
            <v>Alta Floresta</v>
          </cell>
          <cell r="AE592" t="str">
            <v>PO REF A TAXA LOCALIZACAO E FUNCIONAMENTO E ALVARA- 7944054 Baseado em Pedidos de compra 14920.</v>
          </cell>
          <cell r="AF592">
            <v>1745.08</v>
          </cell>
        </row>
        <row r="593">
          <cell r="W593" t="str">
            <v>46.139.952/0001-91</v>
          </cell>
          <cell r="X593" t="str">
            <v>DEPARTAMENTO DE AGUA E ESGOTO</v>
          </cell>
          <cell r="AC593" t="str">
            <v>SP</v>
          </cell>
          <cell r="AD593" t="str">
            <v>Bauru</v>
          </cell>
          <cell r="AE593" t="str">
            <v>PO REF A CONTA AGUA E ESGOTO- FATURA 800103466 Baseado em Pedidos de compra 14922.</v>
          </cell>
          <cell r="AF593">
            <v>78.930000000000007</v>
          </cell>
        </row>
        <row r="594">
          <cell r="W594" t="str">
            <v>20.059.578/0007-16</v>
          </cell>
          <cell r="X594" t="str">
            <v>ARION SERVICOS DE TELECOMUNICACOES LTDA</v>
          </cell>
          <cell r="Y594" t="str">
            <v>Banco Santander (Brasil) S. A.</v>
          </cell>
          <cell r="Z594">
            <v>33</v>
          </cell>
          <cell r="AA594">
            <v>4515</v>
          </cell>
          <cell r="AB594">
            <v>13006172</v>
          </cell>
          <cell r="AC594" t="str">
            <v>ES</v>
          </cell>
          <cell r="AD594" t="str">
            <v>Vitória</v>
          </cell>
          <cell r="AE594" t="str">
            <v>PO REF A SERVICO ASSINATURA ARAMIS- NFSC  251495 Baseado em Pedidos de compra 14929.</v>
          </cell>
          <cell r="AF594">
            <v>267.06</v>
          </cell>
        </row>
        <row r="595">
          <cell r="W595" t="str">
            <v>46.139.952/0001-91</v>
          </cell>
          <cell r="X595" t="str">
            <v>DEPARTAMENTO DE AGUA E ESGOTO</v>
          </cell>
          <cell r="AC595" t="str">
            <v>SP</v>
          </cell>
          <cell r="AD595" t="str">
            <v>Bauru</v>
          </cell>
          <cell r="AE595" t="str">
            <v>PO REF. FATURA 800103031  - DEPARTAMENTO DE ÁGUA E ESGOTO DE BAURU Baseado em Pedidos de compra 14930.</v>
          </cell>
          <cell r="AF595">
            <v>78.930000000000007</v>
          </cell>
        </row>
        <row r="596">
          <cell r="W596" t="str">
            <v>07.432.517/0001-07</v>
          </cell>
          <cell r="X596" t="str">
            <v>SIMPRESS COMERCIO LOCACAO E SERVICOS LTDA</v>
          </cell>
          <cell r="Y596" t="str">
            <v>Banco do Brasil S.A.</v>
          </cell>
          <cell r="Z596">
            <v>1</v>
          </cell>
          <cell r="AA596">
            <v>3400</v>
          </cell>
          <cell r="AB596">
            <v>105457</v>
          </cell>
          <cell r="AC596" t="str">
            <v>PB</v>
          </cell>
          <cell r="AD596" t="str">
            <v>Bayeux</v>
          </cell>
          <cell r="AE596" t="str">
            <v>PO REF A SERVICO OUTSOURCING DE IMPRESSAO- NFSE 345636 Baseado em Pedidos de compra 15499.</v>
          </cell>
          <cell r="AF596">
            <v>173.69</v>
          </cell>
        </row>
        <row r="597">
          <cell r="W597" t="str">
            <v>34.028.316/0002-94</v>
          </cell>
          <cell r="X597" t="str">
            <v>EMPRESA BRASILEIRA DE CORREIOS E TELEGRAFOS</v>
          </cell>
          <cell r="AC597" t="str">
            <v>RJ</v>
          </cell>
          <cell r="AD597" t="str">
            <v>Rio de Janeiro</v>
          </cell>
          <cell r="AE597" t="str">
            <v>PO REF A SERVICOS E VENDA DE PRODUTOS DOS CORREIOS- FATURA 829889 Baseado em Pedidos de compra 15595.</v>
          </cell>
          <cell r="AF597">
            <v>13562.15</v>
          </cell>
        </row>
        <row r="598">
          <cell r="W598" t="str">
            <v>34.028.316/0002-94</v>
          </cell>
          <cell r="X598" t="str">
            <v>EMPRESA BRASILEIRA DE CORREIOS E TELEGRAFOS</v>
          </cell>
          <cell r="AC598" t="str">
            <v>RJ</v>
          </cell>
          <cell r="AD598" t="str">
            <v>Rio de Janeiro</v>
          </cell>
          <cell r="AE598" t="str">
            <v>PO REF A PRODUTOS E SERVICOS CORREIOS- FATURA 830384 Baseado em Pedidos de compra 15598.</v>
          </cell>
          <cell r="AF598">
            <v>2595.63</v>
          </cell>
        </row>
        <row r="599">
          <cell r="W599" t="str">
            <v>00.394.429/0096-71</v>
          </cell>
          <cell r="X599" t="str">
            <v>COMANDO DA AERONAUTICA</v>
          </cell>
          <cell r="AC599" t="str">
            <v>AM</v>
          </cell>
          <cell r="AD599" t="str">
            <v>Manaus</v>
          </cell>
          <cell r="AE599" t="str">
            <v>PO REF. GRU 65520130272 - INSP DE SAUDE - COMANDO DA AERONAUTICA Baseado em Pedidos de compra 15621.</v>
          </cell>
          <cell r="AF599">
            <v>350</v>
          </cell>
        </row>
        <row r="600">
          <cell r="W600" t="str">
            <v>35.820.448/0054-48</v>
          </cell>
          <cell r="X600" t="str">
            <v>WHITE MARTINS GASES INDUSTRIAIS LTDA</v>
          </cell>
          <cell r="Y600" t="str">
            <v>Banco Bradesco S.A.</v>
          </cell>
          <cell r="Z600">
            <v>237</v>
          </cell>
          <cell r="AA600">
            <v>2373</v>
          </cell>
          <cell r="AB600">
            <v>276429</v>
          </cell>
          <cell r="AC600" t="str">
            <v>PR</v>
          </cell>
          <cell r="AD600" t="str">
            <v>Londrina</v>
          </cell>
          <cell r="AE600" t="str">
            <v>PO REF A GAS HELIO- NF 8150 Baseado em Pedidos de compra 15634.</v>
          </cell>
          <cell r="AF600">
            <v>6864</v>
          </cell>
        </row>
        <row r="601">
          <cell r="W601" t="str">
            <v>00.394.429/0019-30</v>
          </cell>
          <cell r="X601" t="str">
            <v>COMANDO DA AERONAUTICA</v>
          </cell>
          <cell r="AC601" t="str">
            <v>RJ</v>
          </cell>
          <cell r="AD601" t="str">
            <v>Rio de Janeiro</v>
          </cell>
          <cell r="AE601" t="str">
            <v>PO REF A GRU INSPECAO SAUDE EDNILTON OLIVEIRA- 60059273100 Baseado em Pedidos de compra 15635.</v>
          </cell>
          <cell r="AF601">
            <v>350</v>
          </cell>
        </row>
        <row r="602">
          <cell r="W602" t="str">
            <v>00.394.429/0019-30</v>
          </cell>
          <cell r="X602" t="str">
            <v>COMANDO DA AERONAUTICA</v>
          </cell>
          <cell r="AC602" t="str">
            <v>RJ</v>
          </cell>
          <cell r="AD602" t="str">
            <v>Rio de Janeiro</v>
          </cell>
          <cell r="AE602" t="str">
            <v>PO REF A GRU INSPECAO JOAO ANTONIO COZENDEY- 06410613679 Baseado em Pedidos de compra 15637.</v>
          </cell>
          <cell r="AF602">
            <v>350</v>
          </cell>
        </row>
        <row r="603">
          <cell r="W603" t="str">
            <v>05.054.903/0001-79</v>
          </cell>
          <cell r="X603" t="str">
            <v>SECRETARIA DE ESTADO DA FAZENDA PARA</v>
          </cell>
          <cell r="AC603" t="str">
            <v>PA</v>
          </cell>
          <cell r="AD603" t="str">
            <v>Belém</v>
          </cell>
          <cell r="AE603" t="str">
            <v>PO REF A LICENCIAMENTO ANUAL- 260314052876 Baseado em Pedidos de compra 15638.</v>
          </cell>
          <cell r="AF603">
            <v>308.95</v>
          </cell>
        </row>
        <row r="604">
          <cell r="X604" t="str">
            <v>CARLOS ALBERTO FERREIRA JUNIOR</v>
          </cell>
          <cell r="Y604" t="str">
            <v>Itaú Unibanco  S.A.</v>
          </cell>
          <cell r="Z604">
            <v>341</v>
          </cell>
          <cell r="AA604">
            <v>9386</v>
          </cell>
          <cell r="AB604">
            <v>23174</v>
          </cell>
          <cell r="AC604" t="str">
            <v>SP</v>
          </cell>
          <cell r="AD604" t="str">
            <v>Bauru</v>
          </cell>
          <cell r="AE604" t="str">
            <v>PO REF. SOLICITAÇÃO VIAGEM - PLANO 2958 - Vigência: 25/02/2026 - 26/02/2026 Baseado em Pedidos de compra 15639.</v>
          </cell>
          <cell r="AF604">
            <v>517.5</v>
          </cell>
        </row>
        <row r="605">
          <cell r="W605" t="str">
            <v>40.432.544/0443-57</v>
          </cell>
          <cell r="X605" t="str">
            <v>CLARO S.A.</v>
          </cell>
          <cell r="AC605" t="str">
            <v>MT</v>
          </cell>
          <cell r="AD605" t="str">
            <v>Cuiabá</v>
          </cell>
          <cell r="AE605" t="str">
            <v>PO REF. NFSTE 141402 - CLARO S/A Baseado em Pedidos de compra 15671.</v>
          </cell>
          <cell r="AF605">
            <v>224.7</v>
          </cell>
        </row>
        <row r="606">
          <cell r="W606" t="str">
            <v>13.098.174/0001-80</v>
          </cell>
          <cell r="X606" t="str">
            <v>RUSSELL BEDFORD GM AUDITORES INDEPENDENTES S/S</v>
          </cell>
          <cell r="Y606" t="str">
            <v>Banco do Brasil S.A.</v>
          </cell>
          <cell r="Z606">
            <v>1</v>
          </cell>
          <cell r="AA606">
            <v>3537</v>
          </cell>
          <cell r="AB606">
            <v>124219</v>
          </cell>
          <cell r="AC606" t="str">
            <v>SP</v>
          </cell>
          <cell r="AD606" t="str">
            <v>Barueri</v>
          </cell>
          <cell r="AE606" t="str">
            <v>PO REF. NFSE 7148 - RUSSEL Baseado em Pedidos de compra 15668.</v>
          </cell>
          <cell r="AF606">
            <v>49269.99</v>
          </cell>
        </row>
        <row r="607">
          <cell r="X607" t="str">
            <v>LETICIA SOUZA OLIVEIRA</v>
          </cell>
          <cell r="Y607" t="str">
            <v>Banco Intermedium S.A.</v>
          </cell>
          <cell r="Z607">
            <v>77</v>
          </cell>
          <cell r="AA607">
            <v>1</v>
          </cell>
          <cell r="AB607">
            <v>27450177</v>
          </cell>
          <cell r="AC607" t="str">
            <v>SP</v>
          </cell>
          <cell r="AD607" t="str">
            <v>Guarulhos</v>
          </cell>
          <cell r="AE607" t="str">
            <v>PO REF. RESCISÃO COMPLEMENTAR DO EMPREGADO 1646421 -  ACT 2025/2027 (RETROATIVOS DE MAIO A NOV/2025) Baseado em Pedidos de compra 14850.</v>
          </cell>
          <cell r="AF607">
            <v>352.75</v>
          </cell>
        </row>
        <row r="608">
          <cell r="X608" t="str">
            <v>ELETEIA PATRICIA BEZERRA OLIVEIRA ALVEZ</v>
          </cell>
          <cell r="Y608" t="str">
            <v>Banco do Brasil S.A.</v>
          </cell>
          <cell r="Z608">
            <v>1</v>
          </cell>
          <cell r="AA608">
            <v>3539</v>
          </cell>
          <cell r="AB608" t="str">
            <v>259580-x</v>
          </cell>
          <cell r="AC608" t="str">
            <v>SC</v>
          </cell>
          <cell r="AD608" t="str">
            <v>Joinville</v>
          </cell>
          <cell r="AE608" t="str">
            <v>PO REF A RESCISAO COMPLEMENTAR RETROATIVO MAIO A NOV/25 - 9764955 Baseado em Pedidos de compra 14903.</v>
          </cell>
          <cell r="AF608">
            <v>2808.81</v>
          </cell>
        </row>
        <row r="609">
          <cell r="X609" t="str">
            <v>CIMON SCYLLIS VILELA</v>
          </cell>
          <cell r="Y609" t="str">
            <v>Banco do Brasil S.A.</v>
          </cell>
          <cell r="Z609">
            <v>1</v>
          </cell>
          <cell r="AA609">
            <v>8619</v>
          </cell>
          <cell r="AB609">
            <v>15309</v>
          </cell>
          <cell r="AC609" t="str">
            <v>MG</v>
          </cell>
          <cell r="AD609" t="str">
            <v>Belo Horizonte</v>
          </cell>
          <cell r="AE609" t="str">
            <v>PO REF. AO PLANO DE DESPESA 2913 Baseado em Pedidos de compra 15043.</v>
          </cell>
          <cell r="AF609">
            <v>3265.5</v>
          </cell>
        </row>
        <row r="610">
          <cell r="W610" t="str">
            <v>19.726.111/0001-08</v>
          </cell>
          <cell r="X610" t="str">
            <v>CONCESSIONARIA AEROPORTO RIO DE JANEIRO S.A.</v>
          </cell>
          <cell r="AC610" t="str">
            <v>RJ</v>
          </cell>
          <cell r="AD610" t="str">
            <v>Rio de Janeiro</v>
          </cell>
          <cell r="AE610" t="str">
            <v>PO REF. NFSE 6340 Baseado em Pedidos de compra 15089.</v>
          </cell>
          <cell r="AF610">
            <v>12353.62</v>
          </cell>
        </row>
        <row r="611">
          <cell r="W611" t="str">
            <v>04.895.728/0001-80</v>
          </cell>
          <cell r="X611" t="str">
            <v>EQUATORIAL PARA DISTRIBUIDORA DE ENERGIA S.A.</v>
          </cell>
          <cell r="AC611" t="str">
            <v>PA</v>
          </cell>
          <cell r="AD611" t="str">
            <v>Belém</v>
          </cell>
          <cell r="AE611" t="str">
            <v>PO REF. NFCEE 154832193 Baseado em Pedidos de compra 15243.</v>
          </cell>
          <cell r="AF611">
            <v>8868.44</v>
          </cell>
        </row>
        <row r="612">
          <cell r="W612" t="str">
            <v>61.082.717/0001-14</v>
          </cell>
          <cell r="X612" t="str">
            <v>61.082.717 VALDECI APARECIDO BATISTA FERREIRA</v>
          </cell>
          <cell r="Y612" t="str">
            <v>Banco Intermedium S.A.</v>
          </cell>
          <cell r="Z612">
            <v>77</v>
          </cell>
          <cell r="AA612">
            <v>1</v>
          </cell>
          <cell r="AB612">
            <v>45091955</v>
          </cell>
          <cell r="AC612" t="str">
            <v>SP</v>
          </cell>
          <cell r="AD612" t="str">
            <v>Bauru</v>
          </cell>
          <cell r="AE612" t="str">
            <v>Pedido de Compra Integrado NIMBI Baseado em Pedidos de compra 12036.- NFSe 8</v>
          </cell>
          <cell r="AF612">
            <v>5033</v>
          </cell>
        </row>
        <row r="613">
          <cell r="W613" t="str">
            <v>02.558.157/0001-62</v>
          </cell>
          <cell r="X613" t="str">
            <v>TELEFONICA BRASIL S.A.</v>
          </cell>
          <cell r="AC613" t="str">
            <v>SP</v>
          </cell>
          <cell r="AD613" t="str">
            <v>São Paulo</v>
          </cell>
          <cell r="AE613" t="str">
            <v>PO REF A TELEFONIA- NFSC  898615 Baseado em Pedidos de compra 15415.</v>
          </cell>
          <cell r="AF613">
            <v>119.95</v>
          </cell>
        </row>
        <row r="614">
          <cell r="W614" t="str">
            <v>02.558.157/0001-62</v>
          </cell>
          <cell r="X614" t="str">
            <v>TELEFONICA BRASIL S.A.</v>
          </cell>
          <cell r="AC614" t="str">
            <v>SP</v>
          </cell>
          <cell r="AD614" t="str">
            <v>São Paulo</v>
          </cell>
          <cell r="AE614" t="str">
            <v>PO REF A TELEFONIA FIXA- FAT 906271 Baseado em Pedidos de compra 15537.</v>
          </cell>
          <cell r="AF614">
            <v>110.91</v>
          </cell>
        </row>
        <row r="615">
          <cell r="W615" t="str">
            <v>00.394.429/0019-30</v>
          </cell>
          <cell r="X615" t="str">
            <v>COMANDO DA AERONAUTICA</v>
          </cell>
          <cell r="AC615" t="str">
            <v>RJ</v>
          </cell>
          <cell r="AD615" t="str">
            <v>Rio de Janeiro</v>
          </cell>
          <cell r="AE615" t="str">
            <v>PO REF. GRU 74381032772 - INSP DE SAUDE - CEMAL Baseado em Pedidos de compra 15640.</v>
          </cell>
          <cell r="AF615">
            <v>350</v>
          </cell>
        </row>
        <row r="616">
          <cell r="W616" t="str">
            <v>00.394.429/0019-30</v>
          </cell>
          <cell r="X616" t="str">
            <v>COMANDO DA AERONAUTICA</v>
          </cell>
          <cell r="AC616" t="str">
            <v>RJ</v>
          </cell>
          <cell r="AD616" t="str">
            <v>Rio de Janeiro</v>
          </cell>
          <cell r="AE616" t="str">
            <v>PO REF. GRU 11707954712 - MÉGRIVI PATRÍCIA - CEMAL Baseado em Pedidos de compra 15642.</v>
          </cell>
          <cell r="AF616">
            <v>350</v>
          </cell>
        </row>
        <row r="617">
          <cell r="W617" t="str">
            <v>02.558.157/0001-62</v>
          </cell>
          <cell r="X617" t="str">
            <v>TELEFONICA BRASIL S.A.</v>
          </cell>
          <cell r="AC617" t="str">
            <v>SP</v>
          </cell>
          <cell r="AD617" t="str">
            <v>São Paulo</v>
          </cell>
          <cell r="AE617" t="str">
            <v>PO REF. NFSC 0000911944  - TELEFONICA BRASIL S.A. Baseado em Pedidos de compra 15645.</v>
          </cell>
          <cell r="AF617">
            <v>119.98</v>
          </cell>
        </row>
        <row r="618">
          <cell r="W618" t="str">
            <v>19.726.111/0001-08</v>
          </cell>
          <cell r="X618" t="str">
            <v>CONCESSIONARIA AEROPORTO RIO DE JANEIRO S.A.</v>
          </cell>
          <cell r="AC618" t="str">
            <v>RJ</v>
          </cell>
          <cell r="AD618" t="str">
            <v>Rio de Janeiro</v>
          </cell>
          <cell r="AE618" t="str">
            <v>PO REF. NFSE 4869315 - RIO GALEÃO Baseado em Pedidos de compra 15646.</v>
          </cell>
          <cell r="AF618">
            <v>12355.73</v>
          </cell>
        </row>
        <row r="619">
          <cell r="W619" t="str">
            <v>05.054.903/0001-79</v>
          </cell>
          <cell r="X619" t="str">
            <v>SECRETARIA DE ESTADO DA FAZENDA PARA</v>
          </cell>
          <cell r="AC619" t="str">
            <v>PA</v>
          </cell>
          <cell r="AD619" t="str">
            <v>Belém</v>
          </cell>
          <cell r="AE619" t="str">
            <v>PO REF. DAE 260314060245 - LICENCIAMENTO ANO ATUAL - 2026 - PLACA JVU9C75 - SEFA Baseado em Pedidos de compra 15652.</v>
          </cell>
          <cell r="AF619">
            <v>308.95</v>
          </cell>
        </row>
        <row r="620">
          <cell r="X620" t="str">
            <v>ANA ZILDA RIBEIRO DE MATTOS</v>
          </cell>
          <cell r="Y620" t="str">
            <v>Banco Santander (Brasil) S. A.</v>
          </cell>
          <cell r="Z620">
            <v>33</v>
          </cell>
          <cell r="AA620">
            <v>3995</v>
          </cell>
          <cell r="AB620">
            <v>1082937</v>
          </cell>
          <cell r="AC620" t="str">
            <v>SP</v>
          </cell>
          <cell r="AD620" t="str">
            <v>Bauru</v>
          </cell>
          <cell r="AE620" t="str">
            <v>PO REF. SOLICITAÇÃO VIAGEM DIARIAS - PLANO 2953 - Vigência: 26/02/2026 - 27/02/2026 Baseado em Pedidos de compra 15654.</v>
          </cell>
          <cell r="AF620">
            <v>466.5</v>
          </cell>
        </row>
        <row r="621">
          <cell r="W621" t="str">
            <v>34.857.819/0001-91</v>
          </cell>
          <cell r="X621" t="str">
            <v>LM TRANSLOG LTDA</v>
          </cell>
          <cell r="Y621" t="str">
            <v>BANCOOB</v>
          </cell>
          <cell r="Z621">
            <v>756</v>
          </cell>
          <cell r="AA621">
            <v>4092</v>
          </cell>
          <cell r="AB621">
            <v>40954</v>
          </cell>
          <cell r="AC621" t="str">
            <v>MG</v>
          </cell>
          <cell r="AD621" t="str">
            <v>Betim</v>
          </cell>
          <cell r="AE621" t="str">
            <v>Pedido de Compra Integrado NIMBI Baseado em Pedidos de compra 14624. REF. CTE 2898 - LM TRANSLOG</v>
          </cell>
          <cell r="AF621">
            <v>2000.1</v>
          </cell>
        </row>
        <row r="622">
          <cell r="X622" t="str">
            <v>HEITOR HADDAD SACOMAN</v>
          </cell>
          <cell r="Y622" t="str">
            <v>Itaú Unibanco  S.A.</v>
          </cell>
          <cell r="Z622">
            <v>341</v>
          </cell>
          <cell r="AA622">
            <v>1657</v>
          </cell>
          <cell r="AB622">
            <v>32070</v>
          </cell>
          <cell r="AC622" t="str">
            <v>SP</v>
          </cell>
          <cell r="AD622" t="str">
            <v>Bauru</v>
          </cell>
          <cell r="AE622" t="str">
            <v>PO REF. SOLICITAÇÃO VIAGEM DIARIAS - PLANO 2972 - Vigência: 24/02/2026 - 27/02/2026 Baseado em Pedidos de compra 15698.</v>
          </cell>
          <cell r="AF622">
            <v>1088.5</v>
          </cell>
        </row>
        <row r="623">
          <cell r="X623" t="str">
            <v>ROGERIO APARECIDO MONTEIRO</v>
          </cell>
          <cell r="Y623" t="str">
            <v>Banco Santander (Brasil) S. A.</v>
          </cell>
          <cell r="Z623">
            <v>33</v>
          </cell>
          <cell r="AA623">
            <v>489</v>
          </cell>
          <cell r="AB623">
            <v>1023802</v>
          </cell>
          <cell r="AC623" t="str">
            <v>SP</v>
          </cell>
          <cell r="AD623" t="str">
            <v>Guarulhos</v>
          </cell>
          <cell r="AE623" t="str">
            <v>PO REF. SOLICITAÇÃO VIAGEM DIARIAS - PLANO 3019 - Vigência: 25/02/2026 - 28/02/2026 Baseado em Pedidos de compra 15700.</v>
          </cell>
          <cell r="AF623">
            <v>1088.5</v>
          </cell>
        </row>
        <row r="624">
          <cell r="X624" t="str">
            <v>MAYA SAID DUTRA</v>
          </cell>
          <cell r="Y624" t="str">
            <v>Itaú Unibanco  S.A.</v>
          </cell>
          <cell r="Z624">
            <v>341</v>
          </cell>
          <cell r="AA624">
            <v>689</v>
          </cell>
          <cell r="AB624">
            <v>91363</v>
          </cell>
          <cell r="AC624" t="str">
            <v>MG</v>
          </cell>
          <cell r="AD624" t="str">
            <v>Belo Horizonte</v>
          </cell>
          <cell r="AE624" t="str">
            <v>PO REF. RESCISÃO COMPLEMENTAR DO EMPREGADO 1865504 (RETROATIVO DE MAIO A NOV/25) Baseado em Pedidos de compra 15706.</v>
          </cell>
          <cell r="AF624">
            <v>2601.41</v>
          </cell>
        </row>
        <row r="625">
          <cell r="W625" t="str">
            <v>08.317.826/0001-90</v>
          </cell>
          <cell r="X625" t="str">
            <v>BEZERRA E LOPES LTDA</v>
          </cell>
          <cell r="AC625" t="str">
            <v>TO</v>
          </cell>
          <cell r="AD625" t="str">
            <v>Palmas</v>
          </cell>
          <cell r="AE625" t="str">
            <v>PO REF A NFSE 202600000000048- BEZERRA E LOPES (FUNDO FIXO-002DNPJ2026- KAIO VINYCIUS) Baseado em Pedidos de compra 15721.</v>
          </cell>
          <cell r="AF625">
            <v>44</v>
          </cell>
        </row>
        <row r="626">
          <cell r="W626" t="str">
            <v>53.057.787/0001-94</v>
          </cell>
          <cell r="X626" t="str">
            <v>BR INFO VAREJISTA LTDA</v>
          </cell>
          <cell r="AC626" t="str">
            <v>TO</v>
          </cell>
          <cell r="AD626" t="str">
            <v>Palmas</v>
          </cell>
          <cell r="AE626" t="str">
            <v>PO REF A NF 246- BR INFO (FUNDO FIXO-002DNPJ2026- KAIO VINYCIUS) Baseado em Pedidos de compra 15722.</v>
          </cell>
          <cell r="AF626">
            <v>42</v>
          </cell>
        </row>
        <row r="627">
          <cell r="W627" t="str">
            <v>31.133.125/0001-13</v>
          </cell>
          <cell r="X627" t="str">
            <v>FRAGA &amp; ARAUJO LTDA</v>
          </cell>
          <cell r="AC627" t="str">
            <v>TO</v>
          </cell>
          <cell r="AD627" t="str">
            <v>Palmas</v>
          </cell>
          <cell r="AE627" t="str">
            <v>PO REF A NF 7650- FRAGA &amp; ARAUJO (FUNDO FIXO-002DNPJ2026- KAIO VINYCIUS) Baseado em Pedidos de compra 15723.</v>
          </cell>
          <cell r="AF627">
            <v>300</v>
          </cell>
        </row>
        <row r="628">
          <cell r="W628" t="str">
            <v>58.288.745/0001-88</v>
          </cell>
          <cell r="X628" t="str">
            <v>58.288.745 MAGNO DE SOUSA CARVALHO</v>
          </cell>
          <cell r="AC628" t="str">
            <v>TO</v>
          </cell>
          <cell r="AD628" t="str">
            <v>Palmas</v>
          </cell>
          <cell r="AE628" t="str">
            <v>PO REF A NFSE 7- MAGNO DE SOUSA (FUNDO FIXO-002DNPJ2026- KAIO VINYCIUS) Baseado em Pedidos de compra 15724.</v>
          </cell>
          <cell r="AF628">
            <v>280</v>
          </cell>
        </row>
        <row r="629">
          <cell r="W629" t="str">
            <v>47.028.095/0001-15</v>
          </cell>
          <cell r="X629" t="str">
            <v>CASA DO AR CONDICIONADO LTDA</v>
          </cell>
          <cell r="Y629" t="str">
            <v>Banco Nu Pagamentos</v>
          </cell>
          <cell r="Z629">
            <v>260</v>
          </cell>
          <cell r="AA629">
            <v>1</v>
          </cell>
          <cell r="AB629">
            <v>97150119</v>
          </cell>
          <cell r="AC629" t="str">
            <v>TO</v>
          </cell>
          <cell r="AD629" t="str">
            <v>Palmas</v>
          </cell>
          <cell r="AE629" t="str">
            <v>PO REF A NFSE 202600000000002- CASA DO AR CONDICIONADO (FUNDO FIXO-002DNPJ2026- KAIO VINYCIUS) Baseado em Pedidos de compra 15725.</v>
          </cell>
          <cell r="AF629">
            <v>100</v>
          </cell>
        </row>
        <row r="630">
          <cell r="W630" t="str">
            <v>31.123.352/0001-68</v>
          </cell>
          <cell r="X630" t="str">
            <v>TEIXEIRA &amp; SILVA LTDA</v>
          </cell>
          <cell r="AC630" t="str">
            <v>TO</v>
          </cell>
          <cell r="AD630" t="str">
            <v>Palmas</v>
          </cell>
          <cell r="AE630" t="str">
            <v>PO REF A NFSE 202600000000208- TEIXEIRA &amp;  SILVA (FUNDO FIXO-002DNPJ2026- KAIO VINYCIUS) Baseado em Pedidos de compra 15726.</v>
          </cell>
          <cell r="AF630">
            <v>700</v>
          </cell>
        </row>
        <row r="631">
          <cell r="W631" t="str">
            <v>47.674.429/0020-90</v>
          </cell>
          <cell r="X631" t="str">
            <v>ANDRA S A ELECTRIC SOLUTIONS</v>
          </cell>
          <cell r="AC631" t="str">
            <v>SP</v>
          </cell>
          <cell r="AD631" t="str">
            <v>Campinas</v>
          </cell>
          <cell r="AE631" t="str">
            <v>PO REF A NF 31262- ANDRA SA (FUNDO FIXO- 003DNBKP2026- ALEX WILIANS) Baseado em Pedidos de compra 15732.</v>
          </cell>
          <cell r="AF631">
            <v>41.56</v>
          </cell>
        </row>
        <row r="632">
          <cell r="W632" t="str">
            <v>68.456.771/0001-21</v>
          </cell>
          <cell r="X632" t="str">
            <v>FARMACIA APOLO DE CAMPINAS LTDA</v>
          </cell>
          <cell r="AC632" t="str">
            <v>SP</v>
          </cell>
          <cell r="AD632" t="str">
            <v>Campinas</v>
          </cell>
          <cell r="AE632" t="str">
            <v>PO REF A NFCE 1613- FARMACIA APOLO (FUNDO FIXO- 003DNBKP2026- ALEX WILIANS) Baseado em Pedidos de compra 15733.</v>
          </cell>
          <cell r="AF632">
            <v>170</v>
          </cell>
        </row>
        <row r="633">
          <cell r="W633" t="str">
            <v>01.438.784/0024-93</v>
          </cell>
          <cell r="X633" t="str">
            <v>LEROY MERLIN COMPANHIA BRASILEIRA DE BRICOLAGEM</v>
          </cell>
          <cell r="AC633" t="str">
            <v>SP</v>
          </cell>
          <cell r="AE633" t="str">
            <v>PO REF A NF 175549- LEROY (FUNDO FIXO- 003DNBKP2026- ALEX WILIANS) Baseado em Pedidos de compra 15735.</v>
          </cell>
          <cell r="AF633">
            <v>385.98</v>
          </cell>
        </row>
        <row r="634">
          <cell r="W634" t="str">
            <v>31.065.968/0001-20</v>
          </cell>
          <cell r="X634" t="str">
            <v>JOSE LUIZ DIAS DE ALMEIDA 00806233605</v>
          </cell>
          <cell r="AC634" t="str">
            <v>SP</v>
          </cell>
          <cell r="AD634" t="str">
            <v>Campinas</v>
          </cell>
          <cell r="AE634" t="str">
            <v>PO REF A NFSE 297- JOSE LUIZ (FUNDO FIXO- 003DNBKP2026- ALEX WILIANS) Baseado em Pedidos de compra 15736.</v>
          </cell>
          <cell r="AF634">
            <v>110</v>
          </cell>
        </row>
        <row r="635">
          <cell r="W635" t="str">
            <v>58.471.525/0001-95</v>
          </cell>
          <cell r="X635" t="str">
            <v>S. MARRONI &amp; CIA LTDA</v>
          </cell>
          <cell r="AC635" t="str">
            <v>SP</v>
          </cell>
          <cell r="AD635" t="str">
            <v>Santa Bárbara d'Oeste</v>
          </cell>
          <cell r="AE635" t="str">
            <v>PO REF A NF 765- S MARRONI (FUNDO FIXO- 003DNBKP2026- ALEX WILIANS) Baseado em Pedidos de compra 15737.</v>
          </cell>
          <cell r="AF635">
            <v>70</v>
          </cell>
        </row>
        <row r="636">
          <cell r="W636" t="str">
            <v>43.283.811/0016-36</v>
          </cell>
          <cell r="X636" t="str">
            <v>KALUNGA SA</v>
          </cell>
          <cell r="Y636" t="str">
            <v>Banco Bradesco S.A.</v>
          </cell>
          <cell r="Z636">
            <v>237</v>
          </cell>
          <cell r="AA636">
            <v>3176</v>
          </cell>
          <cell r="AB636">
            <v>680132</v>
          </cell>
          <cell r="AC636" t="str">
            <v>SP</v>
          </cell>
          <cell r="AD636" t="str">
            <v>Campinas</v>
          </cell>
          <cell r="AE636" t="str">
            <v>PO REF A CUPOM 800403- KALUNGA (FUNDO FIXO- 003DNBKP2026- ALEX WILIANS) Baseado em Pedidos de compra 15738.</v>
          </cell>
          <cell r="AF636">
            <v>94.5</v>
          </cell>
        </row>
        <row r="637">
          <cell r="W637" t="str">
            <v>47.866.934/0001-74</v>
          </cell>
          <cell r="X637" t="str">
            <v>TICKET SERVICOS SA</v>
          </cell>
          <cell r="AC637" t="str">
            <v>SP</v>
          </cell>
          <cell r="AD637" t="str">
            <v>São Paulo</v>
          </cell>
          <cell r="AE637" t="str">
            <v>PO REF NFSE 99248831 - TICKET SERVICOS Baseado em Pedidos de compra 15947.</v>
          </cell>
          <cell r="AF637">
            <v>1195.26</v>
          </cell>
        </row>
        <row r="638">
          <cell r="X638" t="str">
            <v>ERON VINICIUS AMORIM</v>
          </cell>
          <cell r="Y638" t="str">
            <v>Banco Bradesco S.A.</v>
          </cell>
          <cell r="Z638">
            <v>237</v>
          </cell>
          <cell r="AA638">
            <v>3176</v>
          </cell>
          <cell r="AB638">
            <v>680132</v>
          </cell>
          <cell r="AC638" t="str">
            <v>SC</v>
          </cell>
          <cell r="AD638" t="str">
            <v>Joinville</v>
          </cell>
          <cell r="AE638" t="str">
            <v>PO REF. FUNDO FIXO  002/DNJV/2026 - ERON VINÍCIUS AMORIM Baseado em Pedidos de compra 16210.</v>
          </cell>
          <cell r="AF638">
            <v>151</v>
          </cell>
        </row>
        <row r="639">
          <cell r="W639" t="str">
            <v>08.336.783/0001-90</v>
          </cell>
          <cell r="X639" t="str">
            <v>CELESC DISTRIBUICAO S.A</v>
          </cell>
          <cell r="AC639" t="str">
            <v>SC</v>
          </cell>
          <cell r="AD639" t="str">
            <v>Florianópolis</v>
          </cell>
          <cell r="AE639" t="str">
            <v>PO REF. A NFCEE 073235006 Baseado em Pedidos de compra 13564.</v>
          </cell>
          <cell r="AF639">
            <v>629.6</v>
          </cell>
        </row>
        <row r="640">
          <cell r="W640" t="str">
            <v>03.467.321/0001-99</v>
          </cell>
          <cell r="X640" t="str">
            <v>ENERGISA MATO GROSSO - DISTRIBUIDORA DE ENERGIA S.A.</v>
          </cell>
          <cell r="Y640" t="str">
            <v>Banco do Brasil S.A.</v>
          </cell>
          <cell r="Z640">
            <v>1</v>
          </cell>
          <cell r="AA640">
            <v>3064</v>
          </cell>
          <cell r="AB640">
            <v>278001</v>
          </cell>
          <cell r="AC640" t="str">
            <v>MT</v>
          </cell>
          <cell r="AD640" t="str">
            <v>Cuiabá</v>
          </cell>
          <cell r="AE640" t="str">
            <v>PO REF. NFCEE 025213304 - ENERGISA MATO GROSSO-DIST.ENERGIA S/A Baseado em Pedidos de compra 14919.</v>
          </cell>
          <cell r="AF640">
            <v>131.46</v>
          </cell>
        </row>
        <row r="641">
          <cell r="X641" t="str">
            <v>FERNANDO MARCOS GAZZINELLI LOBATO</v>
          </cell>
          <cell r="Y641" t="str">
            <v>Banco Santander (Brasil) S. A.</v>
          </cell>
          <cell r="Z641">
            <v>33</v>
          </cell>
          <cell r="AA641">
            <v>2978</v>
          </cell>
          <cell r="AB641">
            <v>1008174</v>
          </cell>
          <cell r="AC641" t="str">
            <v>MG</v>
          </cell>
          <cell r="AD641" t="str">
            <v>Belo Horizonte</v>
          </cell>
          <cell r="AE641" t="str">
            <v>PO REF. AO PLANO DE DESPESA 2914 Baseado em Pedidos de compra 15045.</v>
          </cell>
          <cell r="AF641">
            <v>10522.5</v>
          </cell>
        </row>
        <row r="642">
          <cell r="W642" t="str">
            <v>09.468.754/0001-45</v>
          </cell>
          <cell r="X642" t="str">
            <v>STATUS SERVICOS TERCEIRIZADOS LTDA</v>
          </cell>
          <cell r="Y642" t="str">
            <v>Banco do Brasil S.A.</v>
          </cell>
          <cell r="Z642">
            <v>1</v>
          </cell>
          <cell r="AA642">
            <v>4526</v>
          </cell>
          <cell r="AB642">
            <v>9352</v>
          </cell>
          <cell r="AC642" t="str">
            <v>SP</v>
          </cell>
          <cell r="AD642" t="str">
            <v>Assis</v>
          </cell>
          <cell r="AE642" t="str">
            <v>Pedido de Compra Integrado NIMBI Baseado em Pedidos de compra 11197. NFSE 1948 - STATUS SERVIÇOS</v>
          </cell>
          <cell r="AF642">
            <v>6000</v>
          </cell>
        </row>
        <row r="643">
          <cell r="W643" t="str">
            <v>33.402.939/0001-31</v>
          </cell>
          <cell r="X643" t="str">
            <v>AEROPORTOS DO SUDESTE DO BRASIL S.A</v>
          </cell>
          <cell r="Y643" t="str">
            <v>Banco Citibank S.A.</v>
          </cell>
          <cell r="Z643">
            <v>745</v>
          </cell>
          <cell r="AA643">
            <v>1</v>
          </cell>
          <cell r="AB643">
            <v>86200909</v>
          </cell>
          <cell r="AC643" t="str">
            <v>ES</v>
          </cell>
          <cell r="AD643" t="str">
            <v>Vitória</v>
          </cell>
          <cell r="AE643" t="str">
            <v>PO REF A RATEIO DE DESPESAS ENERGIA ELETRICA- BOLETO 5013 Baseado em Pedidos de compra 15539.</v>
          </cell>
          <cell r="AF643">
            <v>21266.85</v>
          </cell>
        </row>
        <row r="644">
          <cell r="X644" t="str">
            <v>LESLIE ALVES ANDRADE JUNIOR</v>
          </cell>
          <cell r="Y644" t="str">
            <v>Banco Santander (Brasil) S. A.</v>
          </cell>
          <cell r="Z644">
            <v>33</v>
          </cell>
          <cell r="AA644">
            <v>628</v>
          </cell>
          <cell r="AB644">
            <v>1043757</v>
          </cell>
          <cell r="AC644" t="str">
            <v>SP</v>
          </cell>
          <cell r="AD644" t="str">
            <v>Guarulhos</v>
          </cell>
          <cell r="AE644" t="str">
            <v>PO REF A SOLICITACAO VIAGEM- EXTRATO 2952- VIGENCIA 01 A 06/03/26 Baseado em Pedidos de compra 15543.</v>
          </cell>
          <cell r="AF644">
            <v>1710.5</v>
          </cell>
        </row>
        <row r="645">
          <cell r="X645" t="str">
            <v>MAURICIO BEZERRA DA SILVA</v>
          </cell>
          <cell r="Y645" t="str">
            <v>Banco Santander (Brasil) S. A.</v>
          </cell>
          <cell r="Z645">
            <v>33</v>
          </cell>
          <cell r="AA645">
            <v>930</v>
          </cell>
          <cell r="AB645">
            <v>1047088</v>
          </cell>
          <cell r="AC645" t="str">
            <v>RJ</v>
          </cell>
          <cell r="AD645" t="str">
            <v>Rio de Janeiro</v>
          </cell>
          <cell r="AE645" t="str">
            <v>PO REF A SOLICITACAO VIAGEM- EXTRATO 2956- VIGENCIA 02 A 04/03/26 Baseado em Pedidos de compra 15544.</v>
          </cell>
          <cell r="AF645">
            <v>777.5</v>
          </cell>
        </row>
        <row r="646">
          <cell r="X646" t="str">
            <v>MARCO AURELIO DE CARVALHO</v>
          </cell>
          <cell r="Y646" t="str">
            <v>Itaú Unibanco  S.A.</v>
          </cell>
          <cell r="Z646">
            <v>341</v>
          </cell>
          <cell r="AA646">
            <v>6924</v>
          </cell>
          <cell r="AB646">
            <v>7724</v>
          </cell>
          <cell r="AC646" t="str">
            <v>SP</v>
          </cell>
          <cell r="AD646" t="str">
            <v>Campinas</v>
          </cell>
          <cell r="AE646" t="str">
            <v>PO REF A SOLICITACAO VIAGEM- EXTRATO 2969- VIGENCIA 01 A 06/03/26 Baseado em Pedidos de compra 15613.</v>
          </cell>
          <cell r="AF646">
            <v>1710.5</v>
          </cell>
        </row>
        <row r="647">
          <cell r="W647" t="str">
            <v>02.558.157/0001-62</v>
          </cell>
          <cell r="X647" t="str">
            <v>TELEFONICA BRASIL S.A.</v>
          </cell>
          <cell r="AC647" t="str">
            <v>SP</v>
          </cell>
          <cell r="AD647" t="str">
            <v>São Paulo</v>
          </cell>
          <cell r="AE647" t="str">
            <v>PO REF A 03 LINHAS TELEFONICAS- NFSC 43859 Baseado em Pedidos de compra 15614.</v>
          </cell>
          <cell r="AF647">
            <v>189.22</v>
          </cell>
        </row>
        <row r="648">
          <cell r="X648" t="str">
            <v>HUGO FERRAZ HERINGER</v>
          </cell>
          <cell r="Y648" t="str">
            <v>Itaú Unibanco  S.A.</v>
          </cell>
          <cell r="Z648">
            <v>341</v>
          </cell>
          <cell r="AA648">
            <v>6509</v>
          </cell>
          <cell r="AB648">
            <v>27679</v>
          </cell>
          <cell r="AC648" t="str">
            <v>ES</v>
          </cell>
          <cell r="AD648" t="str">
            <v>Vitória</v>
          </cell>
          <cell r="AE648" t="str">
            <v>PO REF A SOLICITACAO VIAGEM- EXTRATO 2968- VIGENCIA 02 A 03/03/26 Baseado em Pedidos de compra 15615.</v>
          </cell>
          <cell r="AF648">
            <v>517.5</v>
          </cell>
        </row>
        <row r="649">
          <cell r="W649" t="str">
            <v>33.661.745/0001-50</v>
          </cell>
          <cell r="X649" t="str">
            <v>CENTRO DE INTEGRAÇÃO EMPRESA-ESCOLA DO ESTADO</v>
          </cell>
          <cell r="Y649" t="str">
            <v>Banco Bradesco S.A.</v>
          </cell>
          <cell r="Z649">
            <v>237</v>
          </cell>
          <cell r="AA649">
            <v>3391</v>
          </cell>
          <cell r="AB649">
            <v>95401</v>
          </cell>
          <cell r="AC649" t="str">
            <v>RJ</v>
          </cell>
          <cell r="AD649" t="str">
            <v>Rio de Janeiro</v>
          </cell>
          <cell r="AE649" t="str">
            <v>PO REF. RECIBO 082325 - CIEE Baseado em Pedidos de compra 15656.</v>
          </cell>
          <cell r="AF649">
            <v>1853.13</v>
          </cell>
        </row>
        <row r="650">
          <cell r="W650" t="str">
            <v>33.661.745/0001-50</v>
          </cell>
          <cell r="X650" t="str">
            <v>CENTRO DE INTEGRAÇÃO EMPRESA-ESCOLA DO ESTADO</v>
          </cell>
          <cell r="Y650" t="str">
            <v>Banco Bradesco S.A.</v>
          </cell>
          <cell r="Z650">
            <v>237</v>
          </cell>
          <cell r="AA650">
            <v>3391</v>
          </cell>
          <cell r="AB650">
            <v>95401</v>
          </cell>
          <cell r="AC650" t="str">
            <v>RJ</v>
          </cell>
          <cell r="AD650" t="str">
            <v>Rio de Janeiro</v>
          </cell>
          <cell r="AE650" t="str">
            <v>PO REF. NFSE 8536 - CIEE Baseado em Pedidos de compra 15658.</v>
          </cell>
          <cell r="AF650">
            <v>1135.96</v>
          </cell>
        </row>
        <row r="651">
          <cell r="X651" t="str">
            <v>RICARDO KRENING</v>
          </cell>
          <cell r="Y651" t="str">
            <v>Banco Bradesco S.A.</v>
          </cell>
          <cell r="Z651">
            <v>237</v>
          </cell>
          <cell r="AA651">
            <v>3176</v>
          </cell>
          <cell r="AB651">
            <v>680132</v>
          </cell>
          <cell r="AC651" t="str">
            <v>RS</v>
          </cell>
          <cell r="AD651" t="str">
            <v>Pelotas</v>
          </cell>
          <cell r="AE651" t="str">
            <v>PO REF. SOLICITAÇÃO VIAGEM - PLANO 2984 - Vigência: 02/03/2026 - 06/03/2026 Baseado em Pedidos de compra 15683.</v>
          </cell>
          <cell r="AF651">
            <v>1552.5</v>
          </cell>
        </row>
        <row r="652">
          <cell r="X652" t="str">
            <v>JOELDER DA CONCEIÇÃO PEREIRA</v>
          </cell>
          <cell r="Y652" t="str">
            <v>Itaú Unibanco  S.A.</v>
          </cell>
          <cell r="Z652">
            <v>341</v>
          </cell>
          <cell r="AA652">
            <v>7142</v>
          </cell>
          <cell r="AB652">
            <v>27464</v>
          </cell>
          <cell r="AC652" t="str">
            <v>RS</v>
          </cell>
          <cell r="AD652" t="str">
            <v>Pelotas</v>
          </cell>
          <cell r="AE652" t="str">
            <v>PO REF. SOLICITAÇÃO VIAGEM DIARIAS - PLANO 2983 - Vigência: 02/03/2026 - 06/03/2026 Baseado em Pedidos de compra 15684.</v>
          </cell>
          <cell r="AF652">
            <v>1552.5</v>
          </cell>
        </row>
        <row r="653">
          <cell r="X653" t="str">
            <v>NELSON ITSUO ASAKURA</v>
          </cell>
          <cell r="Y653" t="str">
            <v>Itaú Unibanco  S.A.</v>
          </cell>
          <cell r="Z653">
            <v>341</v>
          </cell>
          <cell r="AA653">
            <v>7954</v>
          </cell>
          <cell r="AB653">
            <v>17461</v>
          </cell>
          <cell r="AC653" t="str">
            <v>SP</v>
          </cell>
          <cell r="AD653" t="str">
            <v>Guarulhos</v>
          </cell>
          <cell r="AE653" t="str">
            <v>PO REF. SOLICITAÇÃO VIAGEM DIARIAS - PLANO 2976 - Vigência: 02/03/2026 - 06/03/2026 Baseado em Pedidos de compra 15685.</v>
          </cell>
          <cell r="AF653">
            <v>1552.5</v>
          </cell>
        </row>
        <row r="654">
          <cell r="X654" t="str">
            <v>EVERTON AGERTT PORTES DA SILVA</v>
          </cell>
          <cell r="Y654" t="str">
            <v>Banco Santander (Brasil) S. A.</v>
          </cell>
          <cell r="Z654">
            <v>33</v>
          </cell>
          <cell r="AA654">
            <v>728</v>
          </cell>
          <cell r="AB654">
            <v>1067748</v>
          </cell>
          <cell r="AC654" t="str">
            <v>SP</v>
          </cell>
          <cell r="AD654" t="str">
            <v>Guarulhos</v>
          </cell>
          <cell r="AE654" t="str">
            <v>PO REF. SOLICITAÇÃO VIAGEM DIARIAS - PLANO 3001 - Vigência: 02/03/2026 - 06/03/2026 Baseado em Pedidos de compra 15690.</v>
          </cell>
          <cell r="AF654">
            <v>1552.5</v>
          </cell>
        </row>
        <row r="655">
          <cell r="X655" t="str">
            <v>FABIO DE SOUZA E SILVA</v>
          </cell>
          <cell r="Y655" t="str">
            <v>Itaú Unibanco  S.A.</v>
          </cell>
          <cell r="Z655">
            <v>341</v>
          </cell>
          <cell r="AA655">
            <v>1600</v>
          </cell>
          <cell r="AB655">
            <v>5417</v>
          </cell>
          <cell r="AC655" t="str">
            <v>SP</v>
          </cell>
          <cell r="AD655" t="str">
            <v>Guarulhos</v>
          </cell>
          <cell r="AE655" t="str">
            <v>PO REF. SOLICITAÇÃO VIAGEM - PLANO 2996 - Vigência: 02/03/2026 - 06/03/2026 Baseado em Pedidos de compra 15692.</v>
          </cell>
          <cell r="AF655">
            <v>1552.5</v>
          </cell>
        </row>
        <row r="656">
          <cell r="X656" t="str">
            <v>PATRICIA DE SOUZA SANTOS</v>
          </cell>
          <cell r="Y656" t="str">
            <v>Banco Santander (Brasil) S. A.</v>
          </cell>
          <cell r="Z656">
            <v>33</v>
          </cell>
          <cell r="AA656">
            <v>628</v>
          </cell>
          <cell r="AB656">
            <v>1013369</v>
          </cell>
          <cell r="AC656" t="str">
            <v>SP</v>
          </cell>
          <cell r="AD656" t="str">
            <v>Guarulhos</v>
          </cell>
          <cell r="AE656" t="str">
            <v>PO REF. SOLICITAÇÃO VIAGEM DIARIAS - PLANO 2999 - Vigência: 02/03/2026 - 06/03/2026 Baseado em Pedidos de compra 15693.</v>
          </cell>
          <cell r="AF656">
            <v>1552.5</v>
          </cell>
        </row>
        <row r="657">
          <cell r="X657" t="str">
            <v>OTAVIO AUGUSTO SIMOES LIMA</v>
          </cell>
          <cell r="Y657" t="str">
            <v>Banco Santander (Brasil) S. A.</v>
          </cell>
          <cell r="Z657">
            <v>33</v>
          </cell>
          <cell r="AA657">
            <v>3975</v>
          </cell>
          <cell r="AB657">
            <v>1075965</v>
          </cell>
          <cell r="AC657" t="str">
            <v>SP</v>
          </cell>
          <cell r="AD657" t="str">
            <v>Guarulhos</v>
          </cell>
          <cell r="AE657" t="str">
            <v>PO REF. SOLICITAÇÃO VIAGEM DIARIAS - PLANO 3002 - Vigência: 02/03/2026 - 06/03/2026 Baseado em Pedidos de compra 15694.</v>
          </cell>
          <cell r="AF657">
            <v>1552.5</v>
          </cell>
        </row>
        <row r="658">
          <cell r="X658" t="str">
            <v>GRAUCE APARECIDA MERLIN DA SILVA</v>
          </cell>
          <cell r="Y658" t="str">
            <v>Itaú Unibanco  S.A.</v>
          </cell>
          <cell r="Z658">
            <v>341</v>
          </cell>
          <cell r="AA658">
            <v>1600</v>
          </cell>
          <cell r="AB658">
            <v>277006</v>
          </cell>
          <cell r="AC658" t="str">
            <v>SP</v>
          </cell>
          <cell r="AD658" t="str">
            <v>Guarulhos</v>
          </cell>
          <cell r="AE658" t="str">
            <v>PO REF. SOLICITAÇÃO VIAGEM DIARIAS -PLANO 2995 - Vigência: 02/03/2026 - 06/03/2026 Baseado em Pedidos de compra 15702.</v>
          </cell>
          <cell r="AF658">
            <v>1971</v>
          </cell>
        </row>
        <row r="659">
          <cell r="X659" t="str">
            <v>ROBERTO PERES CALLEGARIO</v>
          </cell>
          <cell r="Y659" t="str">
            <v>Banco Santander (Brasil) S. A.</v>
          </cell>
          <cell r="Z659">
            <v>33</v>
          </cell>
          <cell r="AA659">
            <v>2032</v>
          </cell>
          <cell r="AB659">
            <v>1026797</v>
          </cell>
          <cell r="AC659" t="str">
            <v>SP</v>
          </cell>
          <cell r="AD659" t="str">
            <v>Guarulhos</v>
          </cell>
          <cell r="AE659" t="str">
            <v>PO REF. SOLICITAÇÃO VIAGEM - PLANO 3005 - Vigência: 02/03/2026 - 06/03/2026 Baseado em Pedidos de compra 15703.</v>
          </cell>
          <cell r="AF659">
            <v>1552.5</v>
          </cell>
        </row>
        <row r="660">
          <cell r="X660" t="str">
            <v>MARILISA MIRA JANSEN CATANHO</v>
          </cell>
          <cell r="Y660" t="str">
            <v>Banco do Brasil S.A.</v>
          </cell>
          <cell r="Z660">
            <v>1</v>
          </cell>
          <cell r="AA660">
            <v>5756</v>
          </cell>
          <cell r="AB660">
            <v>2440</v>
          </cell>
          <cell r="AC660" t="str">
            <v>SP</v>
          </cell>
          <cell r="AD660" t="str">
            <v>Guarulhos</v>
          </cell>
          <cell r="AE660" t="str">
            <v>PO REF. SOLICITAÇÃO VIAGEM DIARIAS - PLANO 3013 - Vigência: 02/03/2026 - 06/03/2026 Baseado em Pedidos de compra 15704.</v>
          </cell>
          <cell r="AF660">
            <v>1971</v>
          </cell>
        </row>
        <row r="661">
          <cell r="W661" t="str">
            <v>40.432.544/0001-47</v>
          </cell>
          <cell r="X661" t="str">
            <v>CLARO S.A.</v>
          </cell>
          <cell r="AC661" t="str">
            <v>SP</v>
          </cell>
          <cell r="AD661" t="str">
            <v>São Paulo</v>
          </cell>
          <cell r="AE661" t="str">
            <v>Pedido de Compra Integrado NIMBI Baseado em Pedidos de compra 10475. REF. NFSTE 98662 - CLARO S/A</v>
          </cell>
          <cell r="AF661">
            <v>74.900000000000006</v>
          </cell>
        </row>
        <row r="662">
          <cell r="W662" t="str">
            <v>40.432.544/0001-47</v>
          </cell>
          <cell r="X662" t="str">
            <v>CLARO S.A.</v>
          </cell>
          <cell r="AC662" t="str">
            <v>SP</v>
          </cell>
          <cell r="AD662" t="str">
            <v>São Paulo</v>
          </cell>
          <cell r="AE662" t="str">
            <v>Pedido de Compra Integrado NIMBI Baseado em Pedidos de compra 13789. REF. NFSTE 4641089 - CLARO S/A</v>
          </cell>
          <cell r="AF662">
            <v>74.900000000000006</v>
          </cell>
        </row>
        <row r="663">
          <cell r="W663" t="str">
            <v>40.432.544/0001-47</v>
          </cell>
          <cell r="X663" t="str">
            <v>CLARO S.A.</v>
          </cell>
          <cell r="AC663" t="str">
            <v>SP</v>
          </cell>
          <cell r="AD663" t="str">
            <v>São Paulo</v>
          </cell>
          <cell r="AE663" t="str">
            <v>Pedido de Compra Integrado NIMBI Baseado em Pedidos de compra 11346. REF. NFSTE 97071 - CLARO S/A</v>
          </cell>
          <cell r="AF663">
            <v>74.900000000000006</v>
          </cell>
        </row>
        <row r="664">
          <cell r="W664" t="str">
            <v>40.432.544/0001-47</v>
          </cell>
          <cell r="X664" t="str">
            <v>CLARO S.A.</v>
          </cell>
          <cell r="AC664" t="str">
            <v>SP</v>
          </cell>
          <cell r="AD664" t="str">
            <v>São Paulo</v>
          </cell>
          <cell r="AE664" t="str">
            <v>PO REF. NFSTE 120215 - CLARO S/A Baseado em Pedidos de compra 15711.</v>
          </cell>
          <cell r="AF664">
            <v>74.900000000000006</v>
          </cell>
        </row>
        <row r="665">
          <cell r="X665" t="str">
            <v>JAIRO JORGE DAS NEVES</v>
          </cell>
          <cell r="Y665" t="str">
            <v>Banco do Brasil S.A.</v>
          </cell>
          <cell r="Z665">
            <v>1</v>
          </cell>
          <cell r="AA665">
            <v>4773</v>
          </cell>
          <cell r="AB665" t="str">
            <v>32101-x</v>
          </cell>
          <cell r="AC665" t="str">
            <v>SC</v>
          </cell>
          <cell r="AD665" t="str">
            <v>Navegantes</v>
          </cell>
          <cell r="AE665" t="str">
            <v>PO REF. SOLICITAÇÃO VIAGEM - PLANO 2975 - Vigência: 22/02/2026 - 27/02/2026 Baseado em Pedidos de compra 15720.</v>
          </cell>
          <cell r="AF665">
            <v>2409</v>
          </cell>
        </row>
        <row r="666">
          <cell r="W666" t="str">
            <v>40.432.544/0062-69</v>
          </cell>
          <cell r="X666" t="str">
            <v>CLARO S.A.</v>
          </cell>
          <cell r="AC666" t="str">
            <v>RJ</v>
          </cell>
          <cell r="AD666" t="str">
            <v>Rio de Janeiro</v>
          </cell>
          <cell r="AE666" t="str">
            <v>PO REF. NFSTE 4641362 - CLARO S/A Baseado em Pedidos de compra 15728.</v>
          </cell>
          <cell r="AF666">
            <v>74.900000000000006</v>
          </cell>
        </row>
        <row r="667">
          <cell r="W667" t="str">
            <v>02.578.421/0001-20</v>
          </cell>
          <cell r="X667" t="str">
            <v>TRIBUNAL REGIONAL DO TRABALHO DA 1A. REGIAO</v>
          </cell>
          <cell r="AC667" t="str">
            <v>RJ</v>
          </cell>
          <cell r="AD667" t="str">
            <v>Rio de Janeiro</v>
          </cell>
          <cell r="AE667" t="str">
            <v>PO REF. GRU 0101049122025501 - CUSTAS JUDICIAIS - TRIBUNAL REGIONAL DO TRABALHO DA 1A.REGIAO Baseado em Pedidos de compra 15729.</v>
          </cell>
          <cell r="AF667">
            <v>230</v>
          </cell>
        </row>
        <row r="668">
          <cell r="W668" t="str">
            <v>02.578.421/0001-20</v>
          </cell>
          <cell r="X668" t="str">
            <v>TRIBUNAL REGIONAL DO TRABALHO DA 1A. REGIAO</v>
          </cell>
          <cell r="AC668" t="str">
            <v>RJ</v>
          </cell>
          <cell r="AD668" t="str">
            <v>Rio de Janeiro</v>
          </cell>
          <cell r="AE668" t="str">
            <v>PO REF. BOLETO 81280000013860454 - DEPOSITO RECURSAL - TRIBUNAL REGIONAL DO TRABALHO DA 1A.REGIAO Baseado em Pedidos de compra 15731.</v>
          </cell>
          <cell r="AF668">
            <v>11500</v>
          </cell>
        </row>
        <row r="669">
          <cell r="W669" t="str">
            <v>40.432.544/0001-47</v>
          </cell>
          <cell r="X669" t="str">
            <v>CLARO S.A.</v>
          </cell>
          <cell r="AC669" t="str">
            <v>SP</v>
          </cell>
          <cell r="AD669" t="str">
            <v>São Paulo</v>
          </cell>
          <cell r="AE669" t="str">
            <v>PO REF. NFSTE 80589 - CLARO S/A Baseado em Pedidos de compra 15734.</v>
          </cell>
          <cell r="AF669">
            <v>74.900000000000006</v>
          </cell>
        </row>
        <row r="670">
          <cell r="W670" t="str">
            <v>40.432.544/0443-57</v>
          </cell>
          <cell r="X670" t="str">
            <v>CLARO S.A.</v>
          </cell>
          <cell r="AC670" t="str">
            <v>MT</v>
          </cell>
          <cell r="AD670" t="str">
            <v>Cuiabá</v>
          </cell>
          <cell r="AE670" t="str">
            <v>PO REF. NFSTE 141395 - CLARO S/A Baseado em Pedidos de compra 15740.</v>
          </cell>
          <cell r="AF670">
            <v>74.900000000000006</v>
          </cell>
        </row>
        <row r="671">
          <cell r="W671" t="str">
            <v>44.714.006/0001-04</v>
          </cell>
          <cell r="X671" t="str">
            <v>INTEGRISEG SOLUCOES EM SEGURANCA E SAUDE NO TRABALHO LTDA</v>
          </cell>
          <cell r="Y671" t="str">
            <v>Banco Santander (Brasil) S. A.</v>
          </cell>
          <cell r="Z671">
            <v>33</v>
          </cell>
          <cell r="AA671">
            <v>2059</v>
          </cell>
          <cell r="AB671">
            <v>13001300</v>
          </cell>
          <cell r="AC671" t="str">
            <v>TO</v>
          </cell>
          <cell r="AD671" t="str">
            <v>Palmas</v>
          </cell>
          <cell r="AE671" t="str">
            <v>Pedido de Compra Integrado NIMBI Baseado em Pedidos de compra 11571. REF. NFSE 9 - INTEGRISEG SOLUÇÕES</v>
          </cell>
          <cell r="AF671">
            <v>2400</v>
          </cell>
        </row>
        <row r="672">
          <cell r="X672" t="str">
            <v>OTAVIO JOSE DE FRANCA FILHO</v>
          </cell>
          <cell r="Y672" t="str">
            <v>Itaú Unibanco  S.A.</v>
          </cell>
          <cell r="Z672">
            <v>341</v>
          </cell>
          <cell r="AA672">
            <v>7307</v>
          </cell>
          <cell r="AB672">
            <v>25621</v>
          </cell>
          <cell r="AC672" t="str">
            <v>SP</v>
          </cell>
          <cell r="AD672" t="str">
            <v>Guarulhos</v>
          </cell>
          <cell r="AE672" t="str">
            <v>PO REF. SOLICITAÇÃO VIAGEM DIARIAS - PLANO 3034 - Vigência: 25/02/2026 - 27/02/2026 Baseado em Pedidos de compra 15742.</v>
          </cell>
          <cell r="AF672">
            <v>985</v>
          </cell>
        </row>
        <row r="673">
          <cell r="W673" t="str">
            <v>05.054.903/0001-79</v>
          </cell>
          <cell r="X673" t="str">
            <v>SECRETARIA DE ESTADO DA FAZENDA PARA</v>
          </cell>
          <cell r="AC673" t="str">
            <v>PA</v>
          </cell>
          <cell r="AD673" t="str">
            <v>Belém</v>
          </cell>
          <cell r="AE673" t="str">
            <v>PO REF. DAE 260215388466 - LICENCIAMENTO ANO 2026 - KOMBI PLACA JTW8E22 - SECRETARIA DO ESTADO DA FAZENDA Baseado em Pedidos de compra 15744.</v>
          </cell>
          <cell r="AF673">
            <v>308.95</v>
          </cell>
        </row>
        <row r="674">
          <cell r="X674" t="str">
            <v>LUIZ CARLOS CSIK JÚNIOR</v>
          </cell>
          <cell r="Y674" t="str">
            <v>Banco Bradesco S.A.</v>
          </cell>
          <cell r="Z674">
            <v>237</v>
          </cell>
          <cell r="AA674">
            <v>545</v>
          </cell>
          <cell r="AB674">
            <v>32563</v>
          </cell>
          <cell r="AC674" t="str">
            <v>SP</v>
          </cell>
          <cell r="AD674" t="str">
            <v>Guarulhos</v>
          </cell>
          <cell r="AE674" t="str">
            <v>PO REF. SOLICITAÇÃO VIAGEM DIARIAS - PLANO 3035 - Vigência: 25/02/2026 - 27/02/2026 Baseado em Pedidos de compra 15748.</v>
          </cell>
          <cell r="AF674">
            <v>985</v>
          </cell>
        </row>
        <row r="675">
          <cell r="W675" t="str">
            <v>13.703.955/0001-57</v>
          </cell>
          <cell r="X675" t="str">
            <v>ESPACO DO OLEO NAVEGA COMERCIO DE LUBRIFICANTES LTDA</v>
          </cell>
          <cell r="AC675" t="str">
            <v>SC</v>
          </cell>
          <cell r="AD675" t="str">
            <v>Navegantes</v>
          </cell>
          <cell r="AE675" t="str">
            <v>PO REF DANFE 1670 - ESPACO DO OLEO (FUNDO FIXO 002-DNBNF-2026 - ANDRE GIOVANNI) Baseado em Pedidos de compra 15787.</v>
          </cell>
          <cell r="AF675">
            <v>480.6</v>
          </cell>
        </row>
        <row r="676">
          <cell r="W676" t="str">
            <v>72.315.153/0001-39</v>
          </cell>
          <cell r="X676" t="str">
            <v>CASA MEDICA - COMERCIO DE PRODUTOS HOSPITALARES LTDA</v>
          </cell>
          <cell r="AC676" t="str">
            <v>PR</v>
          </cell>
          <cell r="AD676" t="str">
            <v>Londrina</v>
          </cell>
          <cell r="AE676" t="str">
            <v>PO REF A NF 123670- CASA MEDICA (FUNDO FIXO-003DNBLO2026- REGINALDO JUNIOR) Baseado em Pedidos de compra 15789.</v>
          </cell>
          <cell r="AF676">
            <v>29</v>
          </cell>
        </row>
        <row r="677">
          <cell r="W677" t="str">
            <v>61.585.865/1078-94</v>
          </cell>
          <cell r="X677" t="str">
            <v>RAIA DROGASIL S/A</v>
          </cell>
          <cell r="AC677" t="str">
            <v>PR</v>
          </cell>
          <cell r="AD677" t="str">
            <v>Londrina</v>
          </cell>
          <cell r="AE677" t="str">
            <v>PO REF A NF 131- RAIA DROGASIL (FUNDO FIXO-003DNBLO2026- REGINALDO JUNIOR) Baseado em Pedidos de compra 15790.</v>
          </cell>
          <cell r="AF677">
            <v>29.98</v>
          </cell>
        </row>
        <row r="678">
          <cell r="W678" t="str">
            <v>84.858.307/0001-18</v>
          </cell>
          <cell r="X678" t="str">
            <v>F J P SUPRIMENTOS PARA INFORMATICA LTDA</v>
          </cell>
          <cell r="AC678" t="str">
            <v>PR</v>
          </cell>
          <cell r="AD678" t="str">
            <v>Londrina</v>
          </cell>
          <cell r="AE678" t="str">
            <v>PO REF A NF 73036- FJP SUPRIMENTOS (FUNDO FIXO-003DNBLO2026- REGINALDO JUNIOR) Baseado em Pedidos de compra 15793.</v>
          </cell>
          <cell r="AF678">
            <v>487.8</v>
          </cell>
        </row>
        <row r="679">
          <cell r="W679" t="str">
            <v>43.283.811/0110-03</v>
          </cell>
          <cell r="X679" t="str">
            <v>KALUNGA SA</v>
          </cell>
          <cell r="AC679" t="str">
            <v>PR</v>
          </cell>
          <cell r="AD679" t="str">
            <v>Londrina</v>
          </cell>
          <cell r="AE679" t="str">
            <v>PO REF A NF 160662- KALUNGA (FUNDO FIXO-003DNBLO2026- REGINALDO JUNIOR) Baseado em Pedidos de compra 15794.</v>
          </cell>
          <cell r="AF679">
            <v>209.9</v>
          </cell>
        </row>
        <row r="680">
          <cell r="W680" t="str">
            <v>63.451.382/0001-90</v>
          </cell>
          <cell r="X680" t="str">
            <v>63.451.382 EDUARDO SILVA CAMARGO</v>
          </cell>
          <cell r="AC680" t="str">
            <v>PR</v>
          </cell>
          <cell r="AD680" t="str">
            <v>Londrina</v>
          </cell>
          <cell r="AE680" t="str">
            <v>PO REF A NFSE 4- EDUARDO  SILVA (FUNDO FIXO-003DNBLO2026- REGINALDO JUNIOR) Baseado em Pedidos de compra 15795.</v>
          </cell>
          <cell r="AF680">
            <v>300</v>
          </cell>
        </row>
        <row r="681">
          <cell r="W681" t="str">
            <v>00.360.305/0001-04</v>
          </cell>
          <cell r="X681" t="str">
            <v>CAIXA ECONOMICA FEDERAL</v>
          </cell>
          <cell r="AC681" t="str">
            <v>DF</v>
          </cell>
          <cell r="AD681" t="str">
            <v>Brasília</v>
          </cell>
          <cell r="AE681" t="str">
            <v>PO REF TARIFA BANCARIA 25/02/2026 - CAIXA ECONOMICA Baseado em Pedidos de compra 15953.</v>
          </cell>
          <cell r="AF681">
            <v>69</v>
          </cell>
        </row>
        <row r="682">
          <cell r="X682" t="str">
            <v>JOSE MAREVAL DA SILVA FILHO</v>
          </cell>
          <cell r="AC682" t="str">
            <v>PA</v>
          </cell>
          <cell r="AD682" t="str">
            <v>Altamira</v>
          </cell>
          <cell r="AE682" t="str">
            <v>PO REF A RECIBO AUTONOMO JOSE MAREVAL (FUNDO FIXO- 002DNBHT2026- ANTONIO LUIZ) Baseado em Pedidos de compra 16071.</v>
          </cell>
          <cell r="AF682">
            <v>1518</v>
          </cell>
        </row>
        <row r="683">
          <cell r="X683" t="str">
            <v>ANTONIO LUIZ CONCEICAO DA FONSECA</v>
          </cell>
          <cell r="Y683" t="str">
            <v>Banco Bradesco S.A.</v>
          </cell>
          <cell r="Z683">
            <v>237</v>
          </cell>
          <cell r="AA683">
            <v>3176</v>
          </cell>
          <cell r="AB683">
            <v>680132</v>
          </cell>
          <cell r="AC683" t="str">
            <v>PA</v>
          </cell>
          <cell r="AD683" t="str">
            <v>Altamira</v>
          </cell>
          <cell r="AE683" t="str">
            <v>PO REF A FUNDO FIXO- 002DNBHT2026- ANTONIO LUIZ Baseado em Pedidos de compra 16072.</v>
          </cell>
          <cell r="AF683">
            <v>1518</v>
          </cell>
        </row>
        <row r="684">
          <cell r="W684" t="str">
            <v>63.348.734/0001-86</v>
          </cell>
          <cell r="X684" t="str">
            <v>PICOENSE PREMOLDADOS E MATERIAL DE CONSTRUCAO LTDA</v>
          </cell>
          <cell r="AC684" t="str">
            <v>PI</v>
          </cell>
          <cell r="AD684" t="str">
            <v>Teresina</v>
          </cell>
          <cell r="AE684" t="str">
            <v>PO REF A NF 1461- PICOENSE PREMOLDADOS (FUNDO FIXO-002DNBTE2026-ANTONIO HEVERTON) Baseado em Pedidos de compra 16074.</v>
          </cell>
          <cell r="AF684">
            <v>105</v>
          </cell>
        </row>
        <row r="685">
          <cell r="W685" t="str">
            <v>15.473.771/0001-73</v>
          </cell>
          <cell r="X685" t="str">
            <v>K DOS S LIMA LTDA</v>
          </cell>
          <cell r="AC685" t="str">
            <v>PI</v>
          </cell>
          <cell r="AD685" t="str">
            <v>Teresina</v>
          </cell>
          <cell r="AE685" t="str">
            <v>PO REF A NF 30557- K DOS S LIMA (FUNDO FIXO-002DNBTE2026-ANTONIO HEVERTON) Baseado em Pedidos de compra 16075.</v>
          </cell>
          <cell r="AF685">
            <v>20.22</v>
          </cell>
        </row>
        <row r="686">
          <cell r="W686" t="str">
            <v>09.545.482/0001-30</v>
          </cell>
          <cell r="X686" t="str">
            <v>M SENA SOARES</v>
          </cell>
          <cell r="AC686" t="str">
            <v>PI</v>
          </cell>
          <cell r="AD686" t="str">
            <v>Teresina</v>
          </cell>
          <cell r="AE686" t="str">
            <v>PO REF A NFSE 5124- M SENA SOARES (FUNDO FIXO-002DNBTE2026-ANTONIO HEVERTON) Baseado em Pedidos de compra 16076.</v>
          </cell>
          <cell r="AF686">
            <v>150</v>
          </cell>
        </row>
        <row r="687">
          <cell r="W687" t="str">
            <v>00.394.460/0058-87</v>
          </cell>
          <cell r="X687" t="str">
            <v>MINISTERIO DA FAZENDA</v>
          </cell>
          <cell r="AC687" t="str">
            <v>DF</v>
          </cell>
          <cell r="AD687" t="str">
            <v>Brasília</v>
          </cell>
          <cell r="AE687" t="str">
            <v>PO REF IMPOSTOS SOBRE ADI 26/0322182-4 - MINISTERIO DA FAZENDA Baseado em Pedidos de compra 16113.</v>
          </cell>
          <cell r="AF687">
            <v>1340159.48</v>
          </cell>
        </row>
        <row r="688">
          <cell r="W688" t="str">
            <v>43.619.192/0001-21</v>
          </cell>
          <cell r="X688" t="str">
            <v>ARTHUR BALISTA RODRIGUES 39021846802</v>
          </cell>
          <cell r="AC688" t="str">
            <v>SP</v>
          </cell>
          <cell r="AD688" t="str">
            <v>Adamantina</v>
          </cell>
          <cell r="AE688" t="str">
            <v>PO REF A NF 6679- ARTHUR BALISTA (FUNDO FIXO - 007DNBU2026 - ANDREA GIZELI) Baseado em Pedidos de compra 16292.</v>
          </cell>
          <cell r="AF688">
            <v>161.69999999999999</v>
          </cell>
        </row>
        <row r="689">
          <cell r="X689" t="str">
            <v>THIAGO LIMA DE CARVALHO BASTOS LUIZ</v>
          </cell>
          <cell r="Y689" t="str">
            <v>Banco Santander (Brasil) S. A.</v>
          </cell>
          <cell r="Z689">
            <v>33</v>
          </cell>
          <cell r="AA689">
            <v>3966</v>
          </cell>
          <cell r="AB689">
            <v>1072488</v>
          </cell>
          <cell r="AC689" t="str">
            <v>SP</v>
          </cell>
          <cell r="AD689" t="str">
            <v>Campinas</v>
          </cell>
          <cell r="AE689" t="str">
            <v>PO REF. SOLICITAÇÃO VIAGEM DIARIAS - PLANO 2866 - Vigência: 03/03/2026 - 03/03/2026 Baseado em Pedidos de compra 14918.</v>
          </cell>
          <cell r="AF689">
            <v>172.5</v>
          </cell>
        </row>
        <row r="690">
          <cell r="W690" t="str">
            <v>07.282.377/0001-20</v>
          </cell>
          <cell r="X690" t="str">
            <v>ENERGISA SUL-SUDESTE - DISTRIBUIDORA DE ENERGIA S.A.</v>
          </cell>
          <cell r="AC690" t="str">
            <v>SP</v>
          </cell>
          <cell r="AD690" t="str">
            <v>Presidente Prudente</v>
          </cell>
          <cell r="AE690" t="str">
            <v>PO REF. A NFCEE  663331 Baseado em Pedidos de compra 14433.</v>
          </cell>
          <cell r="AF690">
            <v>12892.31</v>
          </cell>
        </row>
        <row r="691">
          <cell r="W691" t="str">
            <v>37.381.902/0001-25</v>
          </cell>
          <cell r="X691" t="str">
            <v>REDE NACIONAL DE APRENDIZAGEM, PROMOCAO SOCIAL E INTEGRACAO</v>
          </cell>
          <cell r="Y691" t="str">
            <v>Banco do Brasil S.A.</v>
          </cell>
          <cell r="Z691">
            <v>1</v>
          </cell>
          <cell r="AA691">
            <v>5116</v>
          </cell>
          <cell r="AB691">
            <v>4222</v>
          </cell>
          <cell r="AC691" t="str">
            <v>DF</v>
          </cell>
          <cell r="AD691" t="str">
            <v>Brasília</v>
          </cell>
          <cell r="AE691" t="str">
            <v>PO REF. A NFSE 128922 Baseado em Pedidos de compra 15164.</v>
          </cell>
          <cell r="AF691">
            <v>3646.78</v>
          </cell>
        </row>
        <row r="692">
          <cell r="W692" t="str">
            <v>09.095.183/0001-40</v>
          </cell>
          <cell r="X692" t="str">
            <v>ENERGISA PARAIBA - DISTRIBUIDORA DE ENERGIA S.A</v>
          </cell>
          <cell r="AC692" t="str">
            <v>PB</v>
          </cell>
          <cell r="AD692" t="str">
            <v>João Pessoa</v>
          </cell>
          <cell r="AE692" t="str">
            <v>PO REF A ENERGIA ELETRICA- NFCEE 7377757 Baseado em Pedidos de compra 15248.</v>
          </cell>
          <cell r="AF692">
            <v>1556.4</v>
          </cell>
        </row>
        <row r="693">
          <cell r="W693" t="str">
            <v>02.558.157/0001-62</v>
          </cell>
          <cell r="X693" t="str">
            <v>TELEFONICA BRASIL S.A.</v>
          </cell>
          <cell r="AC693" t="str">
            <v>SP</v>
          </cell>
          <cell r="AD693" t="str">
            <v>São Paulo</v>
          </cell>
          <cell r="AE693" t="str">
            <v>PO REF. NFSC 9009795 - TELEFONICA SA Baseado em Pedidos de compra 15398.</v>
          </cell>
          <cell r="AF693">
            <v>39.92</v>
          </cell>
        </row>
        <row r="694">
          <cell r="X694" t="str">
            <v>EDMEIA OLIVEIRA MARTINS MOREIRA</v>
          </cell>
          <cell r="Y694" t="str">
            <v>Banco Santander (Brasil) S. A.</v>
          </cell>
          <cell r="Z694">
            <v>33</v>
          </cell>
          <cell r="AA694">
            <v>10</v>
          </cell>
          <cell r="AB694">
            <v>2006912</v>
          </cell>
          <cell r="AC694" t="str">
            <v>RJ</v>
          </cell>
          <cell r="AD694" t="str">
            <v>Rio de Janeiro</v>
          </cell>
          <cell r="AE694" t="str">
            <v>PO REF A SOLICITACAO VIAGEM- EXTRATO 2933- VIGENCIA 02 A 06/03/26 Baseado em Pedidos de compra 15540.</v>
          </cell>
          <cell r="AF694">
            <v>1773</v>
          </cell>
        </row>
        <row r="695">
          <cell r="X695" t="str">
            <v>JUAREZ KALIM SALOMAO JUNIOR</v>
          </cell>
          <cell r="Y695" t="str">
            <v>Itaú Unibanco  S.A.</v>
          </cell>
          <cell r="Z695">
            <v>341</v>
          </cell>
          <cell r="AA695">
            <v>4150</v>
          </cell>
          <cell r="AB695">
            <v>8574</v>
          </cell>
          <cell r="AC695" t="str">
            <v>RJ</v>
          </cell>
          <cell r="AD695" t="str">
            <v>Macaé</v>
          </cell>
          <cell r="AE695" t="str">
            <v>PO REF A SOLICITACAO VIAGEM- EXTRATO 2955- VIGENCIA 02 A 03/03/26 Baseado em Pedidos de compra 15542.</v>
          </cell>
          <cell r="AF695">
            <v>517.5</v>
          </cell>
        </row>
        <row r="696">
          <cell r="W696" t="str">
            <v>00.394.429/0019-30</v>
          </cell>
          <cell r="X696" t="str">
            <v>COMANDO DA AERONAUTICA</v>
          </cell>
          <cell r="AC696" t="str">
            <v>RJ</v>
          </cell>
          <cell r="AD696" t="str">
            <v>Rio de Janeiro</v>
          </cell>
          <cell r="AE696" t="str">
            <v>PO REF A GRU INSPECAO SAUDE BRUNO DE OLIVEIRA- 08985002732 Baseado em Pedidos de compra 15545.</v>
          </cell>
          <cell r="AF696">
            <v>350</v>
          </cell>
        </row>
        <row r="697">
          <cell r="X697" t="str">
            <v>ODAIR JOSE REGO GENTIL</v>
          </cell>
          <cell r="Y697" t="str">
            <v>Itaú Unibanco  S.A.</v>
          </cell>
          <cell r="Z697">
            <v>341</v>
          </cell>
          <cell r="AA697">
            <v>4826</v>
          </cell>
          <cell r="AB697">
            <v>52162</v>
          </cell>
          <cell r="AC697" t="str">
            <v>PI</v>
          </cell>
          <cell r="AD697" t="str">
            <v>Teresina</v>
          </cell>
          <cell r="AE697" t="str">
            <v>PO REF A SOLICITACAO VIAGEM- EXTRATO 2959- VIGENCIA 02 A 04/03/26 Baseado em Pedidos de compra 15553.</v>
          </cell>
          <cell r="AF697">
            <v>862.5</v>
          </cell>
        </row>
        <row r="698">
          <cell r="W698" t="str">
            <v>00.394.429/0019-30</v>
          </cell>
          <cell r="X698" t="str">
            <v>COMANDO DA AERONAUTICA</v>
          </cell>
          <cell r="AC698" t="str">
            <v>RJ</v>
          </cell>
          <cell r="AD698" t="str">
            <v>Rio de Janeiro</v>
          </cell>
          <cell r="AE698" t="str">
            <v>PO REF A GRU INSPECAO SAUDE GILSON TELLES DE CARVALHO- 70673454720 Baseado em Pedidos de compra 15554.</v>
          </cell>
          <cell r="AF698">
            <v>350</v>
          </cell>
        </row>
        <row r="699">
          <cell r="W699" t="str">
            <v>00.394.429/0019-30</v>
          </cell>
          <cell r="X699" t="str">
            <v>COMANDO DA AERONAUTICA</v>
          </cell>
          <cell r="AC699" t="str">
            <v>RJ</v>
          </cell>
          <cell r="AD699" t="str">
            <v>Rio de Janeiro</v>
          </cell>
          <cell r="AE699" t="str">
            <v>PO REF A GRU INSPECAO SAUDE ROGERIO ANDRADE FERREIRA DE SOUZA- 83774130787 Baseado em Pedidos de compra 15556.</v>
          </cell>
          <cell r="AF699">
            <v>350</v>
          </cell>
        </row>
        <row r="700">
          <cell r="X700" t="str">
            <v>FABRICIA CALADO PEREIRA</v>
          </cell>
          <cell r="Y700" t="str">
            <v>Itaú Unibanco  S.A.</v>
          </cell>
          <cell r="Z700">
            <v>341</v>
          </cell>
          <cell r="AA700">
            <v>3777</v>
          </cell>
          <cell r="AB700">
            <v>28650</v>
          </cell>
          <cell r="AC700" t="str">
            <v>SP</v>
          </cell>
          <cell r="AD700" t="str">
            <v>Guarulhos</v>
          </cell>
          <cell r="AE700" t="str">
            <v>PO REF A SOLICITACAO VIAGEM- EXTRATO 2964- VIGENCIA 02 A 06/03/26 Baseado em Pedidos de compra 15616.</v>
          </cell>
          <cell r="AF700">
            <v>1552.5</v>
          </cell>
        </row>
        <row r="701">
          <cell r="W701" t="str">
            <v>32.064.189/0001-72</v>
          </cell>
          <cell r="X701" t="str">
            <v>HOTEL DIAMOND SUITES LTDA</v>
          </cell>
          <cell r="Y701" t="str">
            <v>Caixa Econômica Federal</v>
          </cell>
          <cell r="Z701">
            <v>104</v>
          </cell>
          <cell r="AA701">
            <v>4256</v>
          </cell>
          <cell r="AB701">
            <v>459</v>
          </cell>
          <cell r="AC701" t="str">
            <v>ES</v>
          </cell>
          <cell r="AD701" t="str">
            <v>Vitória</v>
          </cell>
          <cell r="AE701" t="str">
            <v>Pedido de Compra Integrado NIMBI Baseado em Pedidos de compra 14643.- NFSE 1696</v>
          </cell>
          <cell r="AF701">
            <v>5496.75</v>
          </cell>
        </row>
        <row r="702">
          <cell r="W702" t="str">
            <v>92.802.784/0001-90</v>
          </cell>
          <cell r="X702" t="str">
            <v>COMPANHIA RIOGRANDENSE DE SANEAMENTO - CORSAN</v>
          </cell>
          <cell r="AC702" t="str">
            <v>RS</v>
          </cell>
          <cell r="AD702" t="str">
            <v>Porto Alegre</v>
          </cell>
          <cell r="AE702" t="str">
            <v>PO REF A FATURA AGUA- 177401391 Baseado em Pedidos de compra 15699.</v>
          </cell>
          <cell r="AF702">
            <v>165.9</v>
          </cell>
        </row>
        <row r="703">
          <cell r="X703" t="str">
            <v>KAIO VINYCIUS DA SILVA PENY</v>
          </cell>
          <cell r="Y703" t="str">
            <v>Banco Bradesco S.A.</v>
          </cell>
          <cell r="Z703">
            <v>237</v>
          </cell>
          <cell r="AA703">
            <v>3176</v>
          </cell>
          <cell r="AB703">
            <v>680132</v>
          </cell>
          <cell r="AC703" t="str">
            <v>TO</v>
          </cell>
          <cell r="AD703" t="str">
            <v>Palmas</v>
          </cell>
          <cell r="AE703" t="str">
            <v>PO REF A FUNDO FIXO-002DNPJ2026- KAIO VINYCIUS Baseado em Pedidos de compra 15727.</v>
          </cell>
          <cell r="AF703">
            <v>1464</v>
          </cell>
        </row>
        <row r="704">
          <cell r="X704" t="str">
            <v>ALEX WILIANS POLIDORO</v>
          </cell>
          <cell r="Y704" t="str">
            <v>Banco Bradesco S.A.</v>
          </cell>
          <cell r="Z704">
            <v>237</v>
          </cell>
          <cell r="AA704">
            <v>3176</v>
          </cell>
          <cell r="AB704">
            <v>680132</v>
          </cell>
          <cell r="AC704" t="str">
            <v>SP</v>
          </cell>
          <cell r="AD704" t="str">
            <v>Campinas</v>
          </cell>
          <cell r="AE704" t="str">
            <v>PO REF A FUNDO FIXO- 003DNBKP2026- ALEX WILIANS Baseado em Pedidos de compra 15739.</v>
          </cell>
          <cell r="AF704">
            <v>872.04</v>
          </cell>
        </row>
        <row r="705">
          <cell r="X705" t="str">
            <v>PRISCILLA HELENA DE OLIVEIRA</v>
          </cell>
          <cell r="Y705" t="str">
            <v>Itaú Unibanco  S.A.</v>
          </cell>
          <cell r="Z705">
            <v>341</v>
          </cell>
          <cell r="AA705">
            <v>7832</v>
          </cell>
          <cell r="AB705">
            <v>11927</v>
          </cell>
          <cell r="AC705" t="str">
            <v>SP</v>
          </cell>
          <cell r="AD705" t="str">
            <v>Guarulhos</v>
          </cell>
          <cell r="AE705" t="str">
            <v>PO REF. SOLICITAÇÃO VIAGEM - PLANO 3000 - Vigência: 02/03/2026 - 06/03/2026 Baseado em Pedidos de compra 15755.</v>
          </cell>
          <cell r="AF705">
            <v>1552.5</v>
          </cell>
        </row>
        <row r="706">
          <cell r="X706" t="str">
            <v>HEITOR HADDAD SACOMAN</v>
          </cell>
          <cell r="Y706" t="str">
            <v>Itaú Unibanco  S.A.</v>
          </cell>
          <cell r="Z706">
            <v>341</v>
          </cell>
          <cell r="AA706">
            <v>1657</v>
          </cell>
          <cell r="AB706">
            <v>32070</v>
          </cell>
          <cell r="AC706" t="str">
            <v>SP</v>
          </cell>
          <cell r="AD706" t="str">
            <v>Bauru</v>
          </cell>
          <cell r="AE706" t="str">
            <v>PO REF. SOLICITAÇÃO VIAGEM DIARIAS - PLANO 3006 - Vigência: 03/03/2026 - 06/03/2026 Baseado em Pedidos de compra 15757.</v>
          </cell>
          <cell r="AF706">
            <v>1088.5</v>
          </cell>
        </row>
        <row r="707">
          <cell r="W707" t="str">
            <v>21.314.559/0001-66</v>
          </cell>
          <cell r="X707" t="str">
            <v>MOVIDA PARTICIPACOES S.A</v>
          </cell>
          <cell r="Y707" t="str">
            <v>Itaú Unibanco  S.A.</v>
          </cell>
          <cell r="Z707">
            <v>341</v>
          </cell>
          <cell r="AA707">
            <v>142</v>
          </cell>
          <cell r="AB707">
            <v>97630</v>
          </cell>
          <cell r="AC707" t="str">
            <v>SP</v>
          </cell>
          <cell r="AD707" t="str">
            <v>São Paulo</v>
          </cell>
          <cell r="AE707" t="str">
            <v>Pedido de Compra Integrado NIMBI- FAT 07868633 Baseado em Pedidos de compra 15581.</v>
          </cell>
          <cell r="AF707">
            <v>195.32</v>
          </cell>
        </row>
        <row r="708">
          <cell r="W708" t="str">
            <v>47.866.934/0001-74</v>
          </cell>
          <cell r="X708" t="str">
            <v>TICKET SERVICOS SA</v>
          </cell>
          <cell r="AC708" t="str">
            <v>SP</v>
          </cell>
          <cell r="AD708" t="str">
            <v>São Paulo</v>
          </cell>
          <cell r="AE708" t="str">
            <v>PO REF NFSE 99417483 - TICKET SERVICOS Baseado em Pedidos de compra 16143.</v>
          </cell>
          <cell r="AF708">
            <v>1412.58</v>
          </cell>
        </row>
        <row r="709">
          <cell r="W709" t="str">
            <v>47.866.934/0001-74</v>
          </cell>
          <cell r="X709" t="str">
            <v>TICKET SERVICOS SA</v>
          </cell>
          <cell r="AC709" t="str">
            <v>SP</v>
          </cell>
          <cell r="AD709" t="str">
            <v>São Paulo</v>
          </cell>
          <cell r="AE709" t="str">
            <v>PO REF NFSE 99415641 - TICKET SERVICOS Baseado em Pedidos de compra 16144.</v>
          </cell>
          <cell r="AF709">
            <v>488.98</v>
          </cell>
        </row>
        <row r="710">
          <cell r="W710" t="str">
            <v>02.959.392/0001-46</v>
          </cell>
          <cell r="X710" t="str">
            <v>UP BRASIL ADMINISTRACAO E SERVICOS LTDA.</v>
          </cell>
          <cell r="Y710" t="str">
            <v>Banco do Brasil S.A.</v>
          </cell>
          <cell r="Z710">
            <v>1</v>
          </cell>
          <cell r="AA710">
            <v>1913</v>
          </cell>
          <cell r="AB710">
            <v>56293</v>
          </cell>
          <cell r="AC710" t="str">
            <v>SP</v>
          </cell>
          <cell r="AD710" t="str">
            <v>São Paulo</v>
          </cell>
          <cell r="AE710" t="str">
            <v>PO REF NFSE 08166502 - UP BRASIL Baseado em Pedidos de compra 16145.</v>
          </cell>
          <cell r="AF710">
            <v>4558.72</v>
          </cell>
        </row>
        <row r="711">
          <cell r="W711" t="str">
            <v>87.958.674/0001-81</v>
          </cell>
          <cell r="X711" t="str">
            <v>SECRETARIA DA FAZENDA</v>
          </cell>
          <cell r="AC711" t="str">
            <v>RS</v>
          </cell>
          <cell r="AD711" t="str">
            <v>Porto Alegre</v>
          </cell>
          <cell r="AE711" t="str">
            <v>PO REF A IPVA E LICENCIAMENTO- 340275111 Baseado em Pedidos de compra 15653.</v>
          </cell>
          <cell r="AF711">
            <v>1782.03</v>
          </cell>
        </row>
        <row r="712">
          <cell r="W712" t="str">
            <v>10.911.381/0001-14</v>
          </cell>
          <cell r="X712" t="str">
            <v>POST EXPRESS TREZE DE MAIO SERVICOS POSTAIS LTDA</v>
          </cell>
          <cell r="Y712" t="str">
            <v>Itaú Unibanco  S.A.</v>
          </cell>
          <cell r="Z712">
            <v>341</v>
          </cell>
          <cell r="AA712">
            <v>8468</v>
          </cell>
          <cell r="AB712">
            <v>15363</v>
          </cell>
          <cell r="AC712" t="str">
            <v>RJ</v>
          </cell>
          <cell r="AD712" t="str">
            <v>Rio de Janeiro</v>
          </cell>
          <cell r="AE712" t="str">
            <v>PO REF A RECIBO 2948761405- CORREIOS (FUNDO FIXO 07/PRGA/2026 - ROSANGELA GOULART) Baseado em Pedidos de compra 16252.</v>
          </cell>
          <cell r="AF712">
            <v>33.799999999999997</v>
          </cell>
        </row>
        <row r="713">
          <cell r="W713" t="str">
            <v>46.840.585/0001-59</v>
          </cell>
          <cell r="X713" t="str">
            <v>JABU ELETRICA E HIDRAULICA BAURU LTDA.</v>
          </cell>
          <cell r="Y713" t="str">
            <v>Itaú Unibanco  S.A.</v>
          </cell>
          <cell r="Z713">
            <v>341</v>
          </cell>
          <cell r="AA713">
            <v>2184</v>
          </cell>
          <cell r="AB713">
            <v>4068</v>
          </cell>
          <cell r="AC713" t="str">
            <v>SP</v>
          </cell>
          <cell r="AD713" t="str">
            <v>Bauru</v>
          </cell>
          <cell r="AE713" t="str">
            <v>PO REF. DANFE 97252 - JABU (FUNDO FIXO - 007DNBU2026 - ANDREA GIZELI) Baseado em Pedidos de compra 16155.</v>
          </cell>
          <cell r="AF713">
            <v>15.72</v>
          </cell>
        </row>
        <row r="714">
          <cell r="W714" t="str">
            <v>00.300.121/0001-59</v>
          </cell>
          <cell r="X714" t="str">
            <v>CONSTEL TELECOM - SISTEMAS DE EQUIPAMENTOS PARA COMUNICACAO LTDA</v>
          </cell>
          <cell r="AC714" t="str">
            <v>SP</v>
          </cell>
          <cell r="AD714" t="str">
            <v>Bauru</v>
          </cell>
          <cell r="AE714" t="str">
            <v>PO REF A NF 14233- CONSTEL TELECOM (FUNDO FIXO - 007DNBU2026 - ANDREA GIZELI) Baseado em Pedidos de compra 16293.</v>
          </cell>
          <cell r="AF714">
            <v>847.5</v>
          </cell>
        </row>
        <row r="715">
          <cell r="W715" t="str">
            <v>86.670.353/0001-14</v>
          </cell>
          <cell r="X715" t="str">
            <v>CENTRO ELETRONICO DE UBERLANDIA LTDA</v>
          </cell>
          <cell r="AC715" t="str">
            <v>MG</v>
          </cell>
          <cell r="AD715" t="str">
            <v>Uberlândia</v>
          </cell>
          <cell r="AE715" t="str">
            <v>PO REF. DANFE 232696 - CENTRO ELETRONICO (FUNDO FIXO - 0002-DNBUL-2026 - FERNANDO COLLETTI DA SILVA) Baseado em Pedidos de compra 16378.</v>
          </cell>
          <cell r="AF715">
            <v>39.200000000000003</v>
          </cell>
        </row>
        <row r="716">
          <cell r="W716" t="str">
            <v>23.476.033/0021-51</v>
          </cell>
          <cell r="X716" t="str">
            <v>BMB MATERIAL DE CONSTRUCAO S.A.</v>
          </cell>
          <cell r="AC716" t="str">
            <v>MG</v>
          </cell>
          <cell r="AD716" t="str">
            <v>Uberlândia</v>
          </cell>
          <cell r="AE716" t="str">
            <v>PO REF. DANFE 11940 - OBROMAX (FUNDO FIXO - 0002-DNBUL-2026 - FERNANDO COLLETTI DA SILVA) Baseado em Pedidos de compra 16381.</v>
          </cell>
          <cell r="AF716">
            <v>37.79</v>
          </cell>
        </row>
        <row r="717">
          <cell r="W717" t="str">
            <v>43.044.220/0001-20</v>
          </cell>
          <cell r="X717" t="str">
            <v>WILLIAN ODARK MOREIRA SANTOS 07822908685</v>
          </cell>
          <cell r="AC717" t="str">
            <v>MG</v>
          </cell>
          <cell r="AD717" t="str">
            <v>Uberlândia</v>
          </cell>
          <cell r="AE717" t="str">
            <v>PO REF. NFSE 37 - WILLIAM (FUNDO FIXO - 0002-DNBUL-2026 -  FERNANDO COLLETTI DA SILVA) Baseado em Pedidos de compra 16440.</v>
          </cell>
          <cell r="AF717">
            <v>350</v>
          </cell>
        </row>
        <row r="718">
          <cell r="W718" t="str">
            <v>32.853.748/0001-23</v>
          </cell>
          <cell r="X718" t="str">
            <v>LIDDERA GESTAO EMPRESARIAL LTDA</v>
          </cell>
          <cell r="Y718" t="str">
            <v>Banco Santander (Brasil) S. A.</v>
          </cell>
          <cell r="Z718">
            <v>33</v>
          </cell>
          <cell r="AA718">
            <v>4432</v>
          </cell>
          <cell r="AB718">
            <v>13004962</v>
          </cell>
          <cell r="AC718" t="str">
            <v>RJ</v>
          </cell>
          <cell r="AD718" t="str">
            <v>Rio das Ostras</v>
          </cell>
          <cell r="AE718" t="str">
            <v>PO REF A SERVICO LIMPEZA- NFSE 515- LIDDERA Baseado em Pedidos de compra 14425.</v>
          </cell>
          <cell r="AF718">
            <v>5469.01</v>
          </cell>
        </row>
        <row r="719">
          <cell r="W719" t="str">
            <v>02.558.157/0001-62</v>
          </cell>
          <cell r="X719" t="str">
            <v>TELEFONICA BRASIL S.A.</v>
          </cell>
          <cell r="AC719" t="str">
            <v>SP</v>
          </cell>
          <cell r="AD719" t="str">
            <v>São Paulo</v>
          </cell>
          <cell r="AE719" t="str">
            <v>PO REF. A NFSC 281998 Baseado em Pedidos de compra 15003.</v>
          </cell>
          <cell r="AF719">
            <v>110.91</v>
          </cell>
        </row>
        <row r="720">
          <cell r="W720" t="str">
            <v>02.558.157/0001-62</v>
          </cell>
          <cell r="X720" t="str">
            <v>TELEFONICA BRASIL S.A.</v>
          </cell>
          <cell r="AC720" t="str">
            <v>SP</v>
          </cell>
          <cell r="AD720" t="str">
            <v>São Paulo</v>
          </cell>
          <cell r="AE720" t="str">
            <v>PO REF. A NFSC 284467 Baseado em Pedidos de compra 15004.</v>
          </cell>
          <cell r="AF720">
            <v>110.91</v>
          </cell>
        </row>
        <row r="721">
          <cell r="W721" t="str">
            <v>02.558.157/0001-62</v>
          </cell>
          <cell r="X721" t="str">
            <v>TELEFONICA BRASIL S.A.</v>
          </cell>
          <cell r="AC721" t="str">
            <v>SP</v>
          </cell>
          <cell r="AD721" t="str">
            <v>São Paulo</v>
          </cell>
          <cell r="AE721" t="str">
            <v>PO REF. A NFSC 281782 Baseado em Pedidos de compra 15005.</v>
          </cell>
          <cell r="AF721">
            <v>147.88999999999999</v>
          </cell>
        </row>
        <row r="722">
          <cell r="W722" t="str">
            <v>02.558.157/0001-62</v>
          </cell>
          <cell r="X722" t="str">
            <v>TELEFONICA BRASIL S.A.</v>
          </cell>
          <cell r="AC722" t="str">
            <v>SP</v>
          </cell>
          <cell r="AD722" t="str">
            <v>São Paulo</v>
          </cell>
          <cell r="AE722" t="str">
            <v>PO REF. A NFSC 284795 Baseado em Pedidos de compra 15006.</v>
          </cell>
          <cell r="AF722">
            <v>131.63999999999999</v>
          </cell>
        </row>
        <row r="723">
          <cell r="W723" t="str">
            <v>00.028.986/0020-70</v>
          </cell>
          <cell r="X723" t="str">
            <v>ELEVADORES ATLAS SCHINDLER LTDA.</v>
          </cell>
          <cell r="Y723" t="str">
            <v>Banco do Brasil S.A.</v>
          </cell>
          <cell r="Z723">
            <v>1</v>
          </cell>
          <cell r="AA723">
            <v>3118</v>
          </cell>
          <cell r="AB723">
            <v>205040</v>
          </cell>
          <cell r="AC723" t="str">
            <v>RJ</v>
          </cell>
          <cell r="AD723" t="str">
            <v>Rio de Janeiro</v>
          </cell>
          <cell r="AE723" t="str">
            <v>Pedido de Compra Integrado NIMBI Baseado em Pedidos de compra 7128. - REF. NFSE 3010</v>
          </cell>
          <cell r="AF723">
            <v>2020</v>
          </cell>
        </row>
        <row r="724">
          <cell r="W724" t="str">
            <v>35.820.448/0019-65</v>
          </cell>
          <cell r="X724" t="str">
            <v>WHITE MARTINS GASES INDUSTRIAIS LTDA</v>
          </cell>
          <cell r="Y724" t="str">
            <v>Banco Bradesco S.A.</v>
          </cell>
          <cell r="Z724">
            <v>237</v>
          </cell>
          <cell r="AA724">
            <v>2373</v>
          </cell>
          <cell r="AB724">
            <v>276429</v>
          </cell>
          <cell r="AC724" t="str">
            <v>ES</v>
          </cell>
          <cell r="AD724" t="str">
            <v>Cariacica</v>
          </cell>
          <cell r="AE724" t="str">
            <v>PO REF. A NFE 81673 - FORN. GAS HELIO Baseado em Pedidos de compra 15083.</v>
          </cell>
          <cell r="AF724">
            <v>5610</v>
          </cell>
        </row>
        <row r="725">
          <cell r="W725" t="str">
            <v>55.356.653/0001-08</v>
          </cell>
          <cell r="X725" t="str">
            <v>MUNICIPIO DE PRESIDENTE PRUDENTE</v>
          </cell>
          <cell r="AE725" t="str">
            <v>PO REF. A GUIA 260001257972 Baseado em Pedidos de compra 15115.</v>
          </cell>
          <cell r="AF725">
            <v>2774.07</v>
          </cell>
        </row>
        <row r="726">
          <cell r="W726" t="str">
            <v>02.558.157/0001-62</v>
          </cell>
          <cell r="X726" t="str">
            <v>TELEFONICA BRASIL S.A.</v>
          </cell>
          <cell r="AC726" t="str">
            <v>SP</v>
          </cell>
          <cell r="AD726" t="str">
            <v>São Paulo</v>
          </cell>
          <cell r="AE726" t="str">
            <v>PO REF A TELEFONIA FIXA- NFSC 283412 Baseado em Pedidos de compra 15233.</v>
          </cell>
          <cell r="AF726">
            <v>328.06</v>
          </cell>
        </row>
        <row r="727">
          <cell r="W727" t="str">
            <v>02.558.157/0001-62</v>
          </cell>
          <cell r="X727" t="str">
            <v>TELEFONICA BRASIL S.A.</v>
          </cell>
          <cell r="AC727" t="str">
            <v>SP</v>
          </cell>
          <cell r="AD727" t="str">
            <v>São Paulo</v>
          </cell>
          <cell r="AE727" t="str">
            <v>PO REF A SERVICO TELEFONIA FIXA- NFSC 283398 Baseado em Pedidos de compra 15237.</v>
          </cell>
          <cell r="AF727">
            <v>130.02000000000001</v>
          </cell>
        </row>
        <row r="728">
          <cell r="W728" t="str">
            <v>10.483.942/0001-21</v>
          </cell>
          <cell r="X728" t="str">
            <v>PERFIX ASSESSORIA &amp; CONSULTORIA LTDA</v>
          </cell>
          <cell r="Y728" t="str">
            <v>Caixa Econômica Federal</v>
          </cell>
          <cell r="Z728">
            <v>104</v>
          </cell>
          <cell r="AA728">
            <v>279</v>
          </cell>
          <cell r="AB728">
            <v>792</v>
          </cell>
          <cell r="AC728" t="str">
            <v>SP</v>
          </cell>
          <cell r="AD728" t="str">
            <v>Amparo</v>
          </cell>
          <cell r="AE728" t="str">
            <v>PO REF. NFSE 434 -  PERFIX ASSESSORIA E CONSULTORIA LTDA. ME Baseado em Pedidos de compra 15394.</v>
          </cell>
          <cell r="AF728">
            <v>4720</v>
          </cell>
        </row>
        <row r="729">
          <cell r="W729" t="str">
            <v>07.432.517/0001-07</v>
          </cell>
          <cell r="X729" t="str">
            <v>SIMPRESS COMERCIO LOCACAO E SERVICOS LTDA</v>
          </cell>
          <cell r="Y729" t="str">
            <v>Banco do Brasil S.A.</v>
          </cell>
          <cell r="Z729">
            <v>1</v>
          </cell>
          <cell r="AA729">
            <v>3400</v>
          </cell>
          <cell r="AB729">
            <v>105457</v>
          </cell>
          <cell r="AC729" t="str">
            <v>MT</v>
          </cell>
          <cell r="AD729" t="str">
            <v>Alta Floresta</v>
          </cell>
          <cell r="AE729" t="str">
            <v>PO REF A SERVICO OUTSOURCING DE IMPRESSAO- NFSE 345644 Baseado em Pedidos de compra 15562.</v>
          </cell>
          <cell r="AF729">
            <v>261.95999999999998</v>
          </cell>
        </row>
        <row r="730">
          <cell r="W730" t="str">
            <v>17.792.959/0033-97</v>
          </cell>
          <cell r="X730" t="str">
            <v>CONCOURSE TELECOMUNICACOES BRASIL LTDA.</v>
          </cell>
          <cell r="AC730" t="str">
            <v>PI</v>
          </cell>
          <cell r="AD730" t="str">
            <v>Teresina</v>
          </cell>
          <cell r="AE730" t="str">
            <v>PO REF A SERVICO DE VOZ ANALOGICO- NFSC 30 Baseado em Pedidos de compra 15563.</v>
          </cell>
          <cell r="AF730">
            <v>171.59</v>
          </cell>
        </row>
        <row r="731">
          <cell r="W731" t="str">
            <v>15.664.649/0001-84</v>
          </cell>
          <cell r="X731" t="str">
            <v>GPBR PARTICIPACOES LTDA.</v>
          </cell>
          <cell r="Y731" t="str">
            <v>Banco Citibank S.A.</v>
          </cell>
          <cell r="Z731">
            <v>745</v>
          </cell>
          <cell r="AA731">
            <v>1</v>
          </cell>
          <cell r="AB731">
            <v>10002991</v>
          </cell>
          <cell r="AC731" t="str">
            <v>SP</v>
          </cell>
          <cell r="AD731" t="str">
            <v>São Paulo</v>
          </cell>
          <cell r="AE731" t="str">
            <v>PO REF A SERV PLATAFORMA INTEGRADA- NFSE 1134471 Baseado em Pedidos de compra 15195.</v>
          </cell>
          <cell r="AF731">
            <v>63269</v>
          </cell>
        </row>
        <row r="732">
          <cell r="W732" t="str">
            <v>02.558.157/0001-62</v>
          </cell>
          <cell r="X732" t="str">
            <v>TELEFONICA BRASIL S.A.</v>
          </cell>
          <cell r="AC732" t="str">
            <v>SP</v>
          </cell>
          <cell r="AD732" t="str">
            <v>São Paulo</v>
          </cell>
          <cell r="AE732" t="str">
            <v>PO REF A SERVICO TELEFONIA FIXA- NFSC 911063 Baseado em Pedidos de compra 15617.</v>
          </cell>
          <cell r="AF732">
            <v>669.44</v>
          </cell>
        </row>
        <row r="733">
          <cell r="X733" t="str">
            <v>AILTON MARIANO TEIXEIRA</v>
          </cell>
          <cell r="Y733" t="str">
            <v>Banco Santander (Brasil) S. A.</v>
          </cell>
          <cell r="Z733">
            <v>33</v>
          </cell>
          <cell r="AA733">
            <v>628</v>
          </cell>
          <cell r="AB733">
            <v>1039880</v>
          </cell>
          <cell r="AC733" t="str">
            <v>SP</v>
          </cell>
          <cell r="AD733" t="str">
            <v>Guarulhos</v>
          </cell>
          <cell r="AE733" t="str">
            <v>PO REF A SOLICITACAO VIAGEM- EXTRATO 2962- VIGENCIA 04 A 06/03/26 Baseado em Pedidos de compra 15620.</v>
          </cell>
          <cell r="AF733">
            <v>1029</v>
          </cell>
        </row>
        <row r="734">
          <cell r="W734" t="str">
            <v>17.792.959/0009-67</v>
          </cell>
          <cell r="X734" t="str">
            <v>CONCOURSE TELECOMUNICACOES BRASIL LTDA.</v>
          </cell>
          <cell r="AC734" t="str">
            <v>MG</v>
          </cell>
          <cell r="AD734" t="str">
            <v>Belo Horizonte</v>
          </cell>
          <cell r="AE734" t="str">
            <v>PO REF A SERVICO TELEFONIA FIXA- NFSC 4 Baseado em Pedidos de compra 15629.</v>
          </cell>
          <cell r="AF734">
            <v>728.32</v>
          </cell>
        </row>
        <row r="735">
          <cell r="W735" t="str">
            <v>05.340.639/0001-30</v>
          </cell>
          <cell r="X735" t="str">
            <v>PRIME CONSULTORIA E ASSESSORIA EMPRESARIAL LTDA</v>
          </cell>
          <cell r="Y735" t="str">
            <v>Banco do Brasil S.A.</v>
          </cell>
          <cell r="Z735">
            <v>1</v>
          </cell>
          <cell r="AA735">
            <v>2857</v>
          </cell>
          <cell r="AB735">
            <v>86151</v>
          </cell>
          <cell r="AC735" t="str">
            <v>SP</v>
          </cell>
          <cell r="AD735" t="str">
            <v>Barueri</v>
          </cell>
          <cell r="AE735" t="str">
            <v>PO REF A SERVICOS GERENCIAMENTO DE COMBUSTIVEIS- NFSE 40039 E FATURA 2781828 Baseado em Pedidos de compra 15641.</v>
          </cell>
          <cell r="AF735">
            <v>10746.93</v>
          </cell>
        </row>
        <row r="736">
          <cell r="W736" t="str">
            <v>17.792.959/0034-78</v>
          </cell>
          <cell r="X736" t="str">
            <v>CONCOURSE TELECOMUNICACOES BRASIL LTDA.</v>
          </cell>
          <cell r="Y736" t="str">
            <v>Banco Bradesco S.A.</v>
          </cell>
          <cell r="Z736">
            <v>237</v>
          </cell>
          <cell r="AA736">
            <v>3195</v>
          </cell>
          <cell r="AB736">
            <v>27379</v>
          </cell>
          <cell r="AC736" t="str">
            <v>PE</v>
          </cell>
          <cell r="AD736" t="str">
            <v>Petrolina</v>
          </cell>
          <cell r="AE736" t="str">
            <v>PO REF A SERVICO TELEFONIA FIXA- NFSC 15 Baseado em Pedidos de compra 15643.</v>
          </cell>
          <cell r="AF736">
            <v>371.7</v>
          </cell>
        </row>
        <row r="737">
          <cell r="W737" t="str">
            <v>40.432.544/0001-47</v>
          </cell>
          <cell r="X737" t="str">
            <v>CLARO S.A.</v>
          </cell>
          <cell r="AC737" t="str">
            <v>SP</v>
          </cell>
          <cell r="AD737" t="str">
            <v>São Paulo</v>
          </cell>
          <cell r="AE737" t="str">
            <v>Baseado em Pedidos de compra 5297.FATURA 183954264008 E NFSC 4119487</v>
          </cell>
          <cell r="AF737">
            <v>149.80000000000001</v>
          </cell>
        </row>
        <row r="738">
          <cell r="W738" t="str">
            <v>10.835.932/0001-08</v>
          </cell>
          <cell r="X738" t="str">
            <v>COMPANHIA ENERGETICA DE PERNAMBUCO</v>
          </cell>
          <cell r="AC738" t="str">
            <v>PE</v>
          </cell>
          <cell r="AD738" t="str">
            <v>Recife</v>
          </cell>
          <cell r="AE738" t="str">
            <v>PO REF A SERVICO ENERGIA- NFCEE 397846249 Baseado em Pedidos de compra 15647.</v>
          </cell>
          <cell r="AF738">
            <v>1808.72</v>
          </cell>
        </row>
        <row r="739">
          <cell r="W739" t="str">
            <v>00.394.429/0179-33</v>
          </cell>
          <cell r="X739" t="str">
            <v>COMANDO DA AERONAUTICA</v>
          </cell>
          <cell r="AC739" t="str">
            <v>RJ</v>
          </cell>
          <cell r="AD739" t="str">
            <v>Rio de Janeiro</v>
          </cell>
          <cell r="AE739" t="str">
            <v>PO REF A TAXA DE OCUPACAO- 012026 Baseado em Pedidos de compra 15650.</v>
          </cell>
          <cell r="AF739">
            <v>15750</v>
          </cell>
        </row>
        <row r="740">
          <cell r="W740" t="str">
            <v>32.310.367/0001-06</v>
          </cell>
          <cell r="X740" t="str">
            <v>MULT INSTALACAO E MANUTENCAO DE EQUIPAMENTOS DE ENERGIA LTDA</v>
          </cell>
          <cell r="Y740" t="str">
            <v>Itaú Unibanco  S.A.</v>
          </cell>
          <cell r="Z740">
            <v>341</v>
          </cell>
          <cell r="AA740">
            <v>7461</v>
          </cell>
          <cell r="AB740">
            <v>16644</v>
          </cell>
          <cell r="AC740" t="str">
            <v>RJ</v>
          </cell>
          <cell r="AD740" t="str">
            <v>Rio de Janeiro</v>
          </cell>
          <cell r="AE740" t="str">
            <v>Pedido de Compra Integrado NIMBI Baseado em Pedidos de compra 12068.- FAT 1599</v>
          </cell>
          <cell r="AF740">
            <v>3600</v>
          </cell>
        </row>
        <row r="741">
          <cell r="X741" t="str">
            <v>MÁRIO CÉSAR LEITE PEDROSO</v>
          </cell>
          <cell r="Y741" t="str">
            <v>Itaú Unibanco  S.A.</v>
          </cell>
          <cell r="Z741">
            <v>341</v>
          </cell>
          <cell r="AA741">
            <v>9115</v>
          </cell>
          <cell r="AB741">
            <v>30030</v>
          </cell>
          <cell r="AC741" t="str">
            <v>SP</v>
          </cell>
          <cell r="AD741" t="str">
            <v>Bauru</v>
          </cell>
          <cell r="AE741" t="str">
            <v>PO REF A SOLICITACAO VIAGEM- EXTRATO 3003- VIGENCIA 04 A 06/03/26 Baseado em Pedidos de compra 15669.</v>
          </cell>
          <cell r="AF741">
            <v>777.5</v>
          </cell>
        </row>
        <row r="742">
          <cell r="X742" t="str">
            <v>KARINA BEATRIZ JANESCH LIBERATI</v>
          </cell>
          <cell r="Y742" t="str">
            <v>Banco Santander (Brasil) S. A.</v>
          </cell>
          <cell r="Z742">
            <v>33</v>
          </cell>
          <cell r="AA742">
            <v>3274</v>
          </cell>
          <cell r="AB742">
            <v>1058811</v>
          </cell>
          <cell r="AC742" t="str">
            <v>SP</v>
          </cell>
          <cell r="AD742" t="str">
            <v>Bauru</v>
          </cell>
          <cell r="AE742" t="str">
            <v>PO REF A SOLICITACAO VIAGEM- EXTRATO 2997- VIGENCIA 03 A 04/03/26 Baseado em Pedidos de compra 15670.</v>
          </cell>
          <cell r="AF742">
            <v>466.5</v>
          </cell>
        </row>
        <row r="743">
          <cell r="W743" t="str">
            <v>40.432.544/0001-47</v>
          </cell>
          <cell r="X743" t="str">
            <v>CLARO S.A.</v>
          </cell>
          <cell r="AC743" t="str">
            <v>SP</v>
          </cell>
          <cell r="AD743" t="str">
            <v>São Paulo</v>
          </cell>
          <cell r="AE743" t="str">
            <v>PO REF A TELEFONIA MOVEL- NFSC 123125 Baseado em Pedidos de compra 15676.</v>
          </cell>
          <cell r="AF743">
            <v>74.900000000000006</v>
          </cell>
        </row>
        <row r="744">
          <cell r="W744" t="str">
            <v>05.054.903/0001-79</v>
          </cell>
          <cell r="X744" t="str">
            <v>SECRETARIA DE ESTADO DA FAZENDA PARA</v>
          </cell>
          <cell r="AC744" t="str">
            <v>PA</v>
          </cell>
          <cell r="AD744" t="str">
            <v>Belém</v>
          </cell>
          <cell r="AE744" t="str">
            <v>PO REF A TAXA RENOVACAO LICENCIAMENTO EDIFICACOES- DAE 260313989323 Baseado em Pedidos de compra 15678.</v>
          </cell>
          <cell r="AF744">
            <v>94.97</v>
          </cell>
        </row>
        <row r="745">
          <cell r="W745" t="str">
            <v>00.394.429/0106-88</v>
          </cell>
          <cell r="X745" t="str">
            <v>COMANDO DA AERONAUTICA</v>
          </cell>
          <cell r="Y745" t="str">
            <v>Banco Bradesco S.A.</v>
          </cell>
          <cell r="Z745">
            <v>237</v>
          </cell>
          <cell r="AA745">
            <v>3060</v>
          </cell>
          <cell r="AB745">
            <v>486329</v>
          </cell>
          <cell r="AC745" t="str">
            <v>SP</v>
          </cell>
          <cell r="AD745" t="str">
            <v>São Paulo</v>
          </cell>
          <cell r="AE745" t="str">
            <v>PO REF A GRU INSPECAO SAUDE ANDRE S B VIEIRA- 76408124453 Baseado em Pedidos de compra 15701.</v>
          </cell>
          <cell r="AF745">
            <v>350</v>
          </cell>
        </row>
        <row r="746">
          <cell r="W746" t="str">
            <v>33.661.745/0001-50</v>
          </cell>
          <cell r="X746" t="str">
            <v>CENTRO DE INTEGRAÇÃO EMPRESA-ESCOLA DO ESTADO</v>
          </cell>
          <cell r="Y746" t="str">
            <v>Banco Bradesco S.A.</v>
          </cell>
          <cell r="Z746">
            <v>237</v>
          </cell>
          <cell r="AA746">
            <v>3391</v>
          </cell>
          <cell r="AB746">
            <v>95401</v>
          </cell>
          <cell r="AC746" t="str">
            <v>RJ</v>
          </cell>
          <cell r="AD746" t="str">
            <v>Rio de Janeiro</v>
          </cell>
          <cell r="AE746" t="str">
            <v>PO REF A JOVEM APRENDIZ- NFSE 8677 Baseado em Pedidos de compra 15709.</v>
          </cell>
          <cell r="AF746">
            <v>567.98</v>
          </cell>
        </row>
        <row r="747">
          <cell r="W747" t="str">
            <v>33.661.745/0001-50</v>
          </cell>
          <cell r="X747" t="str">
            <v>CENTRO DE INTEGRAÇÃO EMPRESA-ESCOLA DO ESTADO</v>
          </cell>
          <cell r="Y747" t="str">
            <v>Banco Bradesco S.A.</v>
          </cell>
          <cell r="Z747">
            <v>237</v>
          </cell>
          <cell r="AA747">
            <v>3391</v>
          </cell>
          <cell r="AB747">
            <v>95401</v>
          </cell>
          <cell r="AC747" t="str">
            <v>RJ</v>
          </cell>
          <cell r="AD747" t="str">
            <v>Rio de Janeiro</v>
          </cell>
          <cell r="AE747" t="str">
            <v>PO REF A JOVEM APRENDIZ- RECIBO 82523 Baseado em Pedidos de compra 15710.</v>
          </cell>
          <cell r="AF747">
            <v>785.51</v>
          </cell>
        </row>
        <row r="748">
          <cell r="W748" t="str">
            <v>40.432.544/0001-47</v>
          </cell>
          <cell r="X748" t="str">
            <v>CLARO S.A.</v>
          </cell>
          <cell r="AC748" t="str">
            <v>SP</v>
          </cell>
          <cell r="AD748" t="str">
            <v>São Paulo</v>
          </cell>
          <cell r="AE748" t="str">
            <v>PO REF A LINK DEDICADO- FAT 2511015090846 Baseado em Pedidos de compra 15715.</v>
          </cell>
          <cell r="AF748">
            <v>1987.55</v>
          </cell>
        </row>
        <row r="749">
          <cell r="W749" t="str">
            <v>40.432.544/0001-47</v>
          </cell>
          <cell r="X749" t="str">
            <v>CLARO S.A.</v>
          </cell>
          <cell r="AC749" t="str">
            <v>SP</v>
          </cell>
          <cell r="AD749" t="str">
            <v>São Paulo</v>
          </cell>
          <cell r="AE749" t="str">
            <v>PO REF A LINK DEDICADO- FAT 2512015089051 Baseado em Pedidos de compra 15716.</v>
          </cell>
          <cell r="AF749">
            <v>1987.55</v>
          </cell>
        </row>
        <row r="750">
          <cell r="W750" t="str">
            <v>09.769.035/0001-64</v>
          </cell>
          <cell r="X750" t="str">
            <v>COMPANHIA PERNAMBUCANA DE SANEAMENTO</v>
          </cell>
          <cell r="AC750" t="str">
            <v>PE</v>
          </cell>
          <cell r="AD750" t="str">
            <v>Recife</v>
          </cell>
          <cell r="AE750" t="str">
            <v>PO REF. FATURA 23519900 - COMPESA Baseado em Pedidos de compra 15367.</v>
          </cell>
          <cell r="AF750">
            <v>529.54</v>
          </cell>
        </row>
        <row r="751">
          <cell r="W751" t="str">
            <v>62.184.037/0001-74</v>
          </cell>
          <cell r="X751" t="str">
            <v>CONECT X CRUZEIRO SOLUCOES EMPRESARIAIS LTDA</v>
          </cell>
          <cell r="Y751" t="str">
            <v>Banco Intermedium S.A.</v>
          </cell>
          <cell r="Z751">
            <v>77</v>
          </cell>
          <cell r="AA751">
            <v>1</v>
          </cell>
          <cell r="AB751">
            <v>47012744</v>
          </cell>
          <cell r="AC751" t="str">
            <v>SP</v>
          </cell>
          <cell r="AD751" t="str">
            <v>Cruzeiro</v>
          </cell>
          <cell r="AE751" t="str">
            <v>Pedido de Compra Integrado NIMBI- NF 103 Baseado em Pedidos de compra 14595.</v>
          </cell>
          <cell r="AF751">
            <v>1970</v>
          </cell>
        </row>
        <row r="752">
          <cell r="W752" t="str">
            <v>01.687.204/0001-05</v>
          </cell>
          <cell r="X752" t="str">
            <v>PRATA SERVICOS ADMINISTRATIVOS LTDA</v>
          </cell>
          <cell r="Y752" t="str">
            <v>Banco do Brasil S.A.</v>
          </cell>
          <cell r="Z752">
            <v>1</v>
          </cell>
          <cell r="AA752">
            <v>3296</v>
          </cell>
          <cell r="AB752">
            <v>47411</v>
          </cell>
          <cell r="AC752" t="str">
            <v>PA</v>
          </cell>
          <cell r="AD752" t="str">
            <v>Marabá</v>
          </cell>
          <cell r="AE752" t="str">
            <v>PO REF A SERVICOS LIMPEZA- NFSE 1078 Baseado em Pedidos de compra 15682.</v>
          </cell>
          <cell r="AF752">
            <v>4782.54</v>
          </cell>
        </row>
        <row r="753">
          <cell r="W753" t="str">
            <v>40.432.544/0001-47</v>
          </cell>
          <cell r="X753" t="str">
            <v>CLARO S.A.</v>
          </cell>
          <cell r="AC753" t="str">
            <v>SP</v>
          </cell>
          <cell r="AD753" t="str">
            <v>São Paulo</v>
          </cell>
          <cell r="AE753" t="str">
            <v>PO REF A LINK DEDICADO- FAT 2601015089288 Baseado em Pedidos de compra 15745.</v>
          </cell>
          <cell r="AF753">
            <v>1987.55</v>
          </cell>
        </row>
        <row r="754">
          <cell r="W754" t="str">
            <v>53.995.385/0001-30</v>
          </cell>
          <cell r="X754" t="str">
            <v>53.995.385 MARDIORE DE ALMEIDA RIBEIRO</v>
          </cell>
          <cell r="Y754" t="str">
            <v>Banco Nu Pagamentos</v>
          </cell>
          <cell r="Z754">
            <v>260</v>
          </cell>
          <cell r="AA754">
            <v>1</v>
          </cell>
          <cell r="AB754">
            <v>762218339</v>
          </cell>
          <cell r="AC754" t="str">
            <v>RS</v>
          </cell>
          <cell r="AD754" t="str">
            <v>Pelotas</v>
          </cell>
          <cell r="AE754" t="str">
            <v>Pedido de Compra Integrado NIMBI Baseado em Pedidos de compra 13292.- NFSE 32</v>
          </cell>
          <cell r="AF754">
            <v>4356.7</v>
          </cell>
        </row>
        <row r="755">
          <cell r="W755" t="str">
            <v>37.370.652/0001-28</v>
          </cell>
          <cell r="X755" t="str">
            <v>MECO ELEVADORES LTDA</v>
          </cell>
          <cell r="Y755" t="str">
            <v>Fitbank Instituição de Pagamento S.A.</v>
          </cell>
          <cell r="Z755">
            <v>450</v>
          </cell>
          <cell r="AA755">
            <v>1</v>
          </cell>
          <cell r="AB755">
            <v>8533553929</v>
          </cell>
          <cell r="AC755" t="str">
            <v>SP</v>
          </cell>
          <cell r="AD755" t="str">
            <v>Ribeirão Preto</v>
          </cell>
          <cell r="AE755" t="str">
            <v>Pedido de Compra Integrado NIMBI Baseado em Pedidos de compra 10164.- NFSE 1498</v>
          </cell>
          <cell r="AF755">
            <v>1000</v>
          </cell>
        </row>
        <row r="756">
          <cell r="W756" t="str">
            <v>33.661.745/0001-50</v>
          </cell>
          <cell r="X756" t="str">
            <v>CENTRO DE INTEGRAÇÃO EMPRESA-ESCOLA DO ESTADO</v>
          </cell>
          <cell r="Y756" t="str">
            <v>Banco Bradesco S.A.</v>
          </cell>
          <cell r="Z756">
            <v>237</v>
          </cell>
          <cell r="AA756">
            <v>3391</v>
          </cell>
          <cell r="AB756">
            <v>95401</v>
          </cell>
          <cell r="AC756" t="str">
            <v>RJ</v>
          </cell>
          <cell r="AD756" t="str">
            <v>Rio de Janeiro</v>
          </cell>
          <cell r="AE756" t="str">
            <v>PO REF A JOVEM APRENDIZ- RECIBO 82522 Baseado em Pedidos de compra 15751.</v>
          </cell>
          <cell r="AF756">
            <v>4140.2700000000004</v>
          </cell>
        </row>
        <row r="757">
          <cell r="W757" t="str">
            <v>33.661.745/0001-50</v>
          </cell>
          <cell r="X757" t="str">
            <v>CENTRO DE INTEGRAÇÃO EMPRESA-ESCOLA DO ESTADO</v>
          </cell>
          <cell r="Y757" t="str">
            <v>Banco Bradesco S.A.</v>
          </cell>
          <cell r="Z757">
            <v>237</v>
          </cell>
          <cell r="AA757">
            <v>3391</v>
          </cell>
          <cell r="AB757">
            <v>95401</v>
          </cell>
          <cell r="AC757" t="str">
            <v>RJ</v>
          </cell>
          <cell r="AD757" t="str">
            <v>Rio de Janeiro</v>
          </cell>
          <cell r="AE757" t="str">
            <v>PO REF A JOVEM APRENDIZ- NFSE 8676 Baseado em Pedidos de compra 15753.</v>
          </cell>
          <cell r="AF757">
            <v>2271.92</v>
          </cell>
        </row>
        <row r="758">
          <cell r="W758" t="str">
            <v>40.432.544/0001-47</v>
          </cell>
          <cell r="X758" t="str">
            <v>CLARO S.A.</v>
          </cell>
          <cell r="AC758" t="str">
            <v>SP</v>
          </cell>
          <cell r="AD758" t="str">
            <v>São Paulo</v>
          </cell>
          <cell r="AE758" t="str">
            <v>Pedido de Compra Integrado NIMBI Baseado em Pedidos de compra 10763.</v>
          </cell>
          <cell r="AF758">
            <v>59.9</v>
          </cell>
        </row>
        <row r="759">
          <cell r="X759" t="str">
            <v>ADRIANE CRISTINA MARQUES DA SILVA GOMES</v>
          </cell>
          <cell r="Y759" t="str">
            <v>Itaú Unibanco  S.A.</v>
          </cell>
          <cell r="Z759">
            <v>341</v>
          </cell>
          <cell r="AA759">
            <v>9115</v>
          </cell>
          <cell r="AB759">
            <v>42630</v>
          </cell>
          <cell r="AC759" t="str">
            <v>SP</v>
          </cell>
          <cell r="AD759" t="str">
            <v>Bauru</v>
          </cell>
          <cell r="AE759" t="str">
            <v>PO REF A REEMBOLSO PASSAGEM- EXTRATO 2885 Baseado em Pedidos de compra 15769.</v>
          </cell>
          <cell r="AF759">
            <v>141.07</v>
          </cell>
        </row>
        <row r="760">
          <cell r="X760" t="str">
            <v>HEITOR HADDAD SACOMAN</v>
          </cell>
          <cell r="Y760" t="str">
            <v>Itaú Unibanco  S.A.</v>
          </cell>
          <cell r="Z760">
            <v>341</v>
          </cell>
          <cell r="AA760">
            <v>1657</v>
          </cell>
          <cell r="AB760">
            <v>32070</v>
          </cell>
          <cell r="AC760" t="str">
            <v>SP</v>
          </cell>
          <cell r="AD760" t="str">
            <v>Bauru</v>
          </cell>
          <cell r="AE760" t="str">
            <v>PO REF A REEMBOLSO PEDAGIO- EXTRATO 2910 Baseado em Pedidos de compra 15770.</v>
          </cell>
          <cell r="AF760">
            <v>152.19999999999999</v>
          </cell>
        </row>
        <row r="761">
          <cell r="X761" t="str">
            <v>ADRIANO PORFIRIO</v>
          </cell>
          <cell r="Y761" t="str">
            <v>Itaú Unibanco  S.A.</v>
          </cell>
          <cell r="Z761">
            <v>341</v>
          </cell>
          <cell r="AA761">
            <v>9115</v>
          </cell>
          <cell r="AB761">
            <v>29646</v>
          </cell>
          <cell r="AC761" t="str">
            <v>SP</v>
          </cell>
          <cell r="AD761" t="str">
            <v>Bauru</v>
          </cell>
          <cell r="AE761" t="str">
            <v>PO REF A REEMBOLSO COMBUSTIVEL E PEDAGIO- EXTRATO 2908 Baseado em Pedidos de compra 15772.</v>
          </cell>
          <cell r="AF761">
            <v>480.86</v>
          </cell>
        </row>
        <row r="762">
          <cell r="X762" t="str">
            <v>LEANDRO DE PONTES NOGUEIRA</v>
          </cell>
          <cell r="Y762" t="str">
            <v>Itaú Unibanco  S.A.</v>
          </cell>
          <cell r="Z762">
            <v>341</v>
          </cell>
          <cell r="AA762">
            <v>1657</v>
          </cell>
          <cell r="AB762">
            <v>31255</v>
          </cell>
          <cell r="AC762" t="str">
            <v>SP</v>
          </cell>
          <cell r="AD762" t="str">
            <v>Bauru</v>
          </cell>
          <cell r="AE762" t="str">
            <v>PO REF A REEMBOLSO COMBUSTIVEL E PEDAGIO- EXTRATO 2895 Baseado em Pedidos de compra 15773.</v>
          </cell>
          <cell r="AF762">
            <v>518.73</v>
          </cell>
        </row>
        <row r="763">
          <cell r="X763" t="str">
            <v>CLAUDIO DA SILVA BRITO</v>
          </cell>
          <cell r="Y763" t="str">
            <v>Itaú Unibanco  S.A.</v>
          </cell>
          <cell r="Z763">
            <v>341</v>
          </cell>
          <cell r="AA763">
            <v>4384</v>
          </cell>
          <cell r="AB763">
            <v>54974</v>
          </cell>
          <cell r="AC763" t="str">
            <v>GO</v>
          </cell>
          <cell r="AD763" t="str">
            <v>Goiânia</v>
          </cell>
          <cell r="AE763" t="str">
            <v>PO REF A REEMBOLSO PASSAGEM- EXTRATO 2883 Baseado em Pedidos de compra 15774.</v>
          </cell>
          <cell r="AF763">
            <v>157.97999999999999</v>
          </cell>
        </row>
        <row r="764">
          <cell r="X764" t="str">
            <v>LUCIANO FERREIRA DA SILVA</v>
          </cell>
          <cell r="Y764" t="str">
            <v>Banco do Brasil S.A.</v>
          </cell>
          <cell r="Z764">
            <v>1</v>
          </cell>
          <cell r="AA764">
            <v>1001</v>
          </cell>
          <cell r="AB764">
            <v>39004</v>
          </cell>
          <cell r="AC764" t="str">
            <v>MG</v>
          </cell>
          <cell r="AD764" t="str">
            <v>Uberlândia</v>
          </cell>
          <cell r="AE764" t="str">
            <v>PO REF A SOLICITACAO VIAGEM- EXTRATO 3025- VIGENCIA 04 A 06/03/26 Baseado em Pedidos de compra 15775.</v>
          </cell>
          <cell r="AF764">
            <v>777.5</v>
          </cell>
        </row>
        <row r="765">
          <cell r="X765" t="str">
            <v>CARLOS ROBERTO SANTOS</v>
          </cell>
          <cell r="Y765" t="str">
            <v>Banco do Brasil S.A.</v>
          </cell>
          <cell r="Z765">
            <v>1</v>
          </cell>
          <cell r="AA765" t="str">
            <v>4315-x</v>
          </cell>
          <cell r="AB765">
            <v>60616</v>
          </cell>
          <cell r="AC765" t="str">
            <v>RJ</v>
          </cell>
          <cell r="AD765" t="str">
            <v>Rio de Janeiro</v>
          </cell>
          <cell r="AE765" t="str">
            <v>PO REF A SOLICITACAO VIAGEM- EXTRATO 3036- VIGENCIA 04/03/26 Baseado em Pedidos de compra 15781.</v>
          </cell>
          <cell r="AF765">
            <v>219</v>
          </cell>
        </row>
        <row r="766">
          <cell r="W766" t="str">
            <v>22.196.675/0001-90</v>
          </cell>
          <cell r="X766" t="str">
            <v>PAMPULHA SERVICOS DE INFORMATICA LTDA</v>
          </cell>
          <cell r="AC766" t="str">
            <v>MG</v>
          </cell>
          <cell r="AD766" t="str">
            <v>Belo Horizonte</v>
          </cell>
          <cell r="AE766" t="str">
            <v>PO REF DANFE 5053 - PAMPULHA SERVICOS (FUNDO FIXO 004-DNBH-2026 - WANDER ANTONIO) Baseado em Pedidos de compra 15785.</v>
          </cell>
          <cell r="AF766">
            <v>167</v>
          </cell>
        </row>
        <row r="767">
          <cell r="W767" t="str">
            <v>61.594.556/0001-48</v>
          </cell>
          <cell r="X767" t="str">
            <v>DIMETAIS FERRAGENS E FERRAMENTAS LTDA</v>
          </cell>
          <cell r="AC767" t="str">
            <v>MG</v>
          </cell>
          <cell r="AD767" t="str">
            <v>Belo Horizonte</v>
          </cell>
          <cell r="AE767" t="str">
            <v>PO REF DANFE 2 - DIMETAIS FERRAGENS (FUNDO FIXO 004-DNBH-2026 - WANDER ANTONIO) Baseado em Pedidos de compra 15784.</v>
          </cell>
          <cell r="AF767">
            <v>420</v>
          </cell>
        </row>
        <row r="768">
          <cell r="W768" t="str">
            <v>61.594.556/0001-48</v>
          </cell>
          <cell r="X768" t="str">
            <v>DIMETAIS FERRAGENS E FERRAMENTAS LTDA</v>
          </cell>
          <cell r="AC768" t="str">
            <v>MG</v>
          </cell>
          <cell r="AD768" t="str">
            <v>Belo Horizonte</v>
          </cell>
          <cell r="AE768" t="str">
            <v>PO REF DANFE 1 - DIMETAIS FERRAGENS (FUNDO FIXO 004-DNBH-2026 - WANDER ANTONIO) Baseado em Pedidos de compra 15783.</v>
          </cell>
          <cell r="AF768">
            <v>96</v>
          </cell>
        </row>
        <row r="769">
          <cell r="W769" t="str">
            <v>59.894.113/0001-20</v>
          </cell>
          <cell r="X769" t="str">
            <v>PRESYS INSTRUMENTOS E SISTEMAS LTDA</v>
          </cell>
          <cell r="Y769" t="str">
            <v>Banco Bradesco S.A.</v>
          </cell>
          <cell r="Z769">
            <v>237</v>
          </cell>
          <cell r="AA769">
            <v>670</v>
          </cell>
          <cell r="AB769">
            <v>37227</v>
          </cell>
          <cell r="AC769" t="str">
            <v>SP</v>
          </cell>
          <cell r="AD769" t="str">
            <v>São Paulo</v>
          </cell>
          <cell r="AE769" t="str">
            <v>Pedido de Compra Integrado NIMBI Baseado em Pedidos de compra 12814.- nf 60725</v>
          </cell>
          <cell r="AF769">
            <v>65900</v>
          </cell>
        </row>
        <row r="770">
          <cell r="W770" t="str">
            <v>15.687.558/0001-64</v>
          </cell>
          <cell r="X770" t="str">
            <v>CARDIOLIFE - CLINICA DE CARDIOLOGIA DE LONDRINA LTDA</v>
          </cell>
          <cell r="Y770" t="str">
            <v>UNIPRIME NORTE DO PARANÁ - CC</v>
          </cell>
          <cell r="Z770">
            <v>84</v>
          </cell>
          <cell r="AA770">
            <v>1</v>
          </cell>
          <cell r="AB770">
            <v>83254</v>
          </cell>
          <cell r="AC770" t="str">
            <v>PR</v>
          </cell>
          <cell r="AD770" t="str">
            <v>Londrina</v>
          </cell>
          <cell r="AE770" t="str">
            <v>Pedido de Compra Integrado NIMBI Baseado em Pedidos de compra 10536.</v>
          </cell>
          <cell r="AF770">
            <v>900</v>
          </cell>
        </row>
        <row r="771">
          <cell r="W771" t="str">
            <v>02.890.296/0001-99</v>
          </cell>
          <cell r="X771" t="str">
            <v>HIDROFORT TUBOS E CONEXOES LTDA</v>
          </cell>
          <cell r="AC771" t="str">
            <v>PR</v>
          </cell>
          <cell r="AD771" t="str">
            <v>Londrina</v>
          </cell>
          <cell r="AE771" t="str">
            <v>PO REF A NF 102591- HIDROFORT (FUNDO FIXO-003DNBLO2026- REGINALDO JUNIOR) Baseado em Pedidos de compra 15791.</v>
          </cell>
          <cell r="AF771">
            <v>27</v>
          </cell>
        </row>
        <row r="772">
          <cell r="W772" t="str">
            <v>53.658.094/0001-57</v>
          </cell>
          <cell r="X772" t="str">
            <v>53.658.094 TIAGO GIOCONDO ALVES</v>
          </cell>
          <cell r="Y772" t="str">
            <v>Itaú Unibanco  S.A.</v>
          </cell>
          <cell r="Z772">
            <v>341</v>
          </cell>
          <cell r="AA772">
            <v>4082</v>
          </cell>
          <cell r="AB772">
            <v>23794</v>
          </cell>
          <cell r="AC772" t="str">
            <v>PR</v>
          </cell>
          <cell r="AD772" t="str">
            <v>Arapongas</v>
          </cell>
          <cell r="AE772" t="str">
            <v>PO REF A NFSE 40- TIAGO GIONCONDO (FUNDO FIXO-003DNBLO2026- REGINALDO JUNIOR) Baseado em Pedidos de compra 15792.</v>
          </cell>
          <cell r="AF772">
            <v>370</v>
          </cell>
        </row>
        <row r="773">
          <cell r="X773" t="str">
            <v>REGINALDO JUNIOR FERNANDES</v>
          </cell>
          <cell r="Y773" t="str">
            <v>Banco Bradesco S.A.</v>
          </cell>
          <cell r="Z773">
            <v>237</v>
          </cell>
          <cell r="AA773">
            <v>3176</v>
          </cell>
          <cell r="AB773">
            <v>680132</v>
          </cell>
          <cell r="AC773" t="str">
            <v>PR</v>
          </cell>
          <cell r="AD773" t="str">
            <v>Londrina</v>
          </cell>
          <cell r="AE773" t="str">
            <v>PO REF A FUNDO FIXO-003DNBLO2026- REGINALDO JUNIOR Baseado em Pedidos de compra 15796.</v>
          </cell>
          <cell r="AF773">
            <v>1453.68</v>
          </cell>
        </row>
        <row r="774">
          <cell r="X774" t="str">
            <v>MUNICIPIO DE MONTES CLAROS</v>
          </cell>
          <cell r="AC774" t="str">
            <v>MG</v>
          </cell>
          <cell r="AD774" t="str">
            <v>Montes Claros</v>
          </cell>
          <cell r="AE774" t="str">
            <v>PO REF A TAXA FISCALIZACAO DE LOCALIZACAO E FUNCIONAMENTO- 339521060 Baseado em Pedidos de compra 15798.</v>
          </cell>
          <cell r="AF774">
            <v>1431.32</v>
          </cell>
        </row>
        <row r="775">
          <cell r="W775" t="str">
            <v>00.360.305/0001-04</v>
          </cell>
          <cell r="X775" t="str">
            <v>CAIXA ECONOMICA FEDERAL</v>
          </cell>
          <cell r="AC775" t="str">
            <v>DF</v>
          </cell>
          <cell r="AD775" t="str">
            <v>Brasília</v>
          </cell>
          <cell r="AE775" t="str">
            <v>PO REF A RECOLHIMENTO FGTS RCT EMPREGADO- 9839065 GRRF Baseado em Pedidos de compra 15808.</v>
          </cell>
          <cell r="AF775">
            <v>991.29</v>
          </cell>
        </row>
        <row r="776">
          <cell r="W776" t="str">
            <v>00.360.305/0001-04</v>
          </cell>
          <cell r="X776" t="str">
            <v>CAIXA ECONOMICA FEDERAL</v>
          </cell>
          <cell r="AC776" t="str">
            <v>DF</v>
          </cell>
          <cell r="AD776" t="str">
            <v>Brasília</v>
          </cell>
          <cell r="AE776" t="str">
            <v>PO REF A FGTS SOBRE RCT EMPREGADO- 10000493 GRRF Baseado em Pedidos de compra 15809.</v>
          </cell>
          <cell r="AF776">
            <v>1010.88</v>
          </cell>
        </row>
        <row r="777">
          <cell r="X777" t="str">
            <v>JACY RODRIGUES DA SILVA</v>
          </cell>
          <cell r="Y777" t="str">
            <v>Banco do Brasil S.A.</v>
          </cell>
          <cell r="Z777">
            <v>1</v>
          </cell>
          <cell r="AA777">
            <v>3526</v>
          </cell>
          <cell r="AB777">
            <v>44469</v>
          </cell>
          <cell r="AC777" t="str">
            <v>RN</v>
          </cell>
          <cell r="AD777" t="str">
            <v>Mossoró</v>
          </cell>
          <cell r="AE777" t="str">
            <v>PO REF A SOLICITACAO VIAGEM- EXTRATO 3022- VIGENCIA 02 A 03/03/26 Baseado em Pedidos de compra 15819.</v>
          </cell>
          <cell r="AF777">
            <v>517.5</v>
          </cell>
        </row>
        <row r="778">
          <cell r="X778" t="str">
            <v>AMANDA DE SOUSA MACHADO</v>
          </cell>
          <cell r="Y778" t="str">
            <v>Banco do Brasil S.A.</v>
          </cell>
          <cell r="Z778">
            <v>1</v>
          </cell>
          <cell r="AA778">
            <v>87</v>
          </cell>
          <cell r="AB778">
            <v>31358</v>
          </cell>
          <cell r="AC778" t="str">
            <v>RJ</v>
          </cell>
          <cell r="AD778" t="str">
            <v>Rio de Janeiro</v>
          </cell>
          <cell r="AE778" t="str">
            <v>PO REF A SOLICITACAO VIAGEM- EXTRATO 3049- VIGENCIA 25 A 26/02/26 Baseado em Pedidos de compra 15822.</v>
          </cell>
          <cell r="AF778">
            <v>466.5</v>
          </cell>
        </row>
        <row r="779">
          <cell r="W779" t="str">
            <v>04.196.645/0001-00</v>
          </cell>
          <cell r="X779" t="str">
            <v>IMPRENSA NACIONAL</v>
          </cell>
          <cell r="AC779" t="str">
            <v>DF</v>
          </cell>
          <cell r="AD779" t="str">
            <v>Brasília</v>
          </cell>
          <cell r="AE779" t="str">
            <v>PO REF. BOLETO 11599331 - IMPRENSA NACIONAL Baseado em Pedidos de compra 15866.</v>
          </cell>
          <cell r="AF779">
            <v>640.04999999999995</v>
          </cell>
        </row>
        <row r="780">
          <cell r="W780" t="str">
            <v>61.600.839/0001-55</v>
          </cell>
          <cell r="X780" t="str">
            <v>CENTRO DE INTEGRACAO EMPRESA ESCOLA CIE E</v>
          </cell>
          <cell r="Y780" t="str">
            <v>Banco Bradesco S.A.</v>
          </cell>
          <cell r="Z780">
            <v>237</v>
          </cell>
          <cell r="AA780">
            <v>3391</v>
          </cell>
          <cell r="AB780">
            <v>86620</v>
          </cell>
          <cell r="AC780" t="str">
            <v>SP</v>
          </cell>
          <cell r="AD780" t="str">
            <v>São Paulo</v>
          </cell>
          <cell r="AE780" t="str">
            <v>PO REF. NFSE 03886631 - CIEE Baseado em Pedidos de compra 15875.</v>
          </cell>
          <cell r="AF780">
            <v>1050</v>
          </cell>
        </row>
        <row r="781">
          <cell r="W781" t="str">
            <v>61.600.839/0001-55</v>
          </cell>
          <cell r="X781" t="str">
            <v>CENTRO DE INTEGRACAO EMPRESA ESCOLA CIE E</v>
          </cell>
          <cell r="Y781" t="str">
            <v>Banco Bradesco S.A.</v>
          </cell>
          <cell r="Z781">
            <v>237</v>
          </cell>
          <cell r="AA781">
            <v>3391</v>
          </cell>
          <cell r="AB781">
            <v>86620</v>
          </cell>
          <cell r="AC781" t="str">
            <v>SP</v>
          </cell>
          <cell r="AD781" t="str">
            <v>São Paulo</v>
          </cell>
          <cell r="AE781" t="str">
            <v>PO REF. CARTA FATURA 000407749 - CIEE Baseado em Pedidos de compra 15878.</v>
          </cell>
          <cell r="AF781">
            <v>28591.68</v>
          </cell>
        </row>
        <row r="782">
          <cell r="W782" t="str">
            <v>49.224.296/0001-13</v>
          </cell>
          <cell r="X782" t="str">
            <v>MARCELO BROMBERG SOCIEDADE INDIVIDUAL DE ADVOCACIA</v>
          </cell>
          <cell r="Y782" t="str">
            <v>BANCO C6 S.A – C6 BANK</v>
          </cell>
          <cell r="Z782">
            <v>336</v>
          </cell>
          <cell r="AA782">
            <v>1</v>
          </cell>
          <cell r="AB782">
            <v>24586252</v>
          </cell>
          <cell r="AC782" t="str">
            <v>PR</v>
          </cell>
          <cell r="AD782" t="str">
            <v>Curitiba</v>
          </cell>
          <cell r="AE782" t="str">
            <v>PO REF. NFSE 27 - MARCELO BROMBERG SOC. INDIVIDUAL ADVOCACIA Baseado em Pedidos de compra 15887.</v>
          </cell>
          <cell r="AF782">
            <v>6000</v>
          </cell>
        </row>
        <row r="783">
          <cell r="W783" t="str">
            <v>07.432.517/0001-07</v>
          </cell>
          <cell r="X783" t="str">
            <v>SIMPRESS COMERCIO LOCACAO E SERVICOS LTDA</v>
          </cell>
          <cell r="Y783" t="str">
            <v>Banco do Brasil S.A.</v>
          </cell>
          <cell r="Z783">
            <v>1</v>
          </cell>
          <cell r="AA783">
            <v>3400</v>
          </cell>
          <cell r="AB783">
            <v>105457</v>
          </cell>
          <cell r="AC783" t="str">
            <v>SP</v>
          </cell>
          <cell r="AD783" t="str">
            <v>Santana de Parnaíba</v>
          </cell>
          <cell r="AE783" t="str">
            <v>PO REF A OUTSOURCING DE IMPRESSAO- NFSE 331979 Baseado em Pedidos de compra 15892.</v>
          </cell>
          <cell r="AF783">
            <v>622.01</v>
          </cell>
        </row>
        <row r="784">
          <cell r="W784" t="str">
            <v>08.009.176/0001-16</v>
          </cell>
          <cell r="X784" t="str">
            <v>NAVCARGO LOGISTICS LTDA</v>
          </cell>
          <cell r="Y784" t="str">
            <v>Banco do Brasil S.A.</v>
          </cell>
          <cell r="Z784">
            <v>1</v>
          </cell>
          <cell r="AA784">
            <v>4087</v>
          </cell>
          <cell r="AB784">
            <v>10191</v>
          </cell>
          <cell r="AC784" t="str">
            <v>SP</v>
          </cell>
          <cell r="AD784" t="str">
            <v>Guarulhos</v>
          </cell>
          <cell r="AE784" t="str">
            <v>PO REF DEVOLUCAO DE VALORES E IMPOSTOS E TAXAS PARA REGISTRO DE DI PARA DESEMBARAÇO ADUANEIRO - DIA1000143-26 - NAVCARGO Baseado em Pedidos de compra 15918.</v>
          </cell>
          <cell r="AF784">
            <v>6267.54</v>
          </cell>
        </row>
        <row r="785">
          <cell r="W785" t="str">
            <v>60.537.263/0403-89</v>
          </cell>
          <cell r="X785" t="str">
            <v>ALLPARK EMPREENDIMENTOS, PARTICIPACOES E SERVICOS S.A.</v>
          </cell>
          <cell r="AC785" t="str">
            <v>SP</v>
          </cell>
          <cell r="AD785" t="str">
            <v>Guarulhos</v>
          </cell>
          <cell r="AE785" t="str">
            <v>PO REF A RECIBO 33600366983- ESTAPAR (FUNDO FIXO-002-NEIDE ANGELINA) Baseado em Pedidos de compra 15991.</v>
          </cell>
          <cell r="AF785">
            <v>7</v>
          </cell>
        </row>
        <row r="786">
          <cell r="W786" t="str">
            <v>54.543.380/0001-30</v>
          </cell>
          <cell r="X786" t="str">
            <v>3A ELETRICA E AUTOMACAO LTDA</v>
          </cell>
          <cell r="AC786" t="str">
            <v>SP</v>
          </cell>
          <cell r="AD786" t="str">
            <v>Guarulhos</v>
          </cell>
          <cell r="AE786" t="str">
            <v>PO REF A NF 1549- 3A ELETRICA (FUNDO FIXO-002-NEIDE ANGELINA) Baseado em Pedidos de compra 15993.</v>
          </cell>
          <cell r="AF786">
            <v>279.60000000000002</v>
          </cell>
        </row>
        <row r="787">
          <cell r="W787" t="str">
            <v>44.275.568/0001-90</v>
          </cell>
          <cell r="X787" t="str">
            <v>ELETRICA TAKEI COMERCIO LTDA</v>
          </cell>
          <cell r="AC787" t="str">
            <v>SP</v>
          </cell>
          <cell r="AD787" t="str">
            <v>Guarulhos</v>
          </cell>
          <cell r="AE787" t="str">
            <v>PO REF A NF 584579- ELETRICA TAKEI (FUNDO FIXO-002-NEIDE ANGELINA) Baseado em Pedidos de compra 15994.</v>
          </cell>
          <cell r="AF787">
            <v>73</v>
          </cell>
        </row>
        <row r="788">
          <cell r="W788" t="str">
            <v>43.283.811/0019-89</v>
          </cell>
          <cell r="X788" t="str">
            <v>KALUNGA S.A</v>
          </cell>
          <cell r="AC788" t="str">
            <v>SP</v>
          </cell>
          <cell r="AD788" t="str">
            <v>Guarulhos</v>
          </cell>
          <cell r="AE788" t="str">
            <v>PO REF A NF 346611- KALUNGA (FUNDO FIXO-002-NEIDE ANGELINA) Baseado em Pedidos de compra 15996.</v>
          </cell>
          <cell r="AF788">
            <v>188.8</v>
          </cell>
        </row>
        <row r="789">
          <cell r="W789" t="str">
            <v>44.275.568/0001-90</v>
          </cell>
          <cell r="X789" t="str">
            <v>ELETRICA TAKEI COMERCIO LTDA</v>
          </cell>
          <cell r="AC789" t="str">
            <v>SP</v>
          </cell>
          <cell r="AD789" t="str">
            <v>Guarulhos</v>
          </cell>
          <cell r="AE789" t="str">
            <v>PO REF A NF 583760- ELETRICA TAKEI (FUNDO FIXO-002-NEIDE ANGELINA) Baseado em Pedidos de compra 15997.</v>
          </cell>
          <cell r="AF789">
            <v>95.3</v>
          </cell>
        </row>
        <row r="790">
          <cell r="W790" t="str">
            <v>57.208.480/0001-06</v>
          </cell>
          <cell r="X790" t="str">
            <v>REAL COMERCIO DE PARAFUSOS LTDA</v>
          </cell>
          <cell r="AC790" t="str">
            <v>SP</v>
          </cell>
          <cell r="AD790" t="str">
            <v>Presidente Prudente</v>
          </cell>
          <cell r="AE790" t="str">
            <v>PO REF. NFCE 11932 - REAL COMERCIO (FUNDO FIXO - 004DNBDN2026 - JANETE DE CASTRO) Baseado em Pedidos de compra 16038.</v>
          </cell>
          <cell r="AF790">
            <v>25</v>
          </cell>
        </row>
        <row r="791">
          <cell r="W791" t="str">
            <v>00.892.891/0001-38</v>
          </cell>
          <cell r="X791" t="str">
            <v>TAL MAE TAL FILHA ENXOVAIS LTDA</v>
          </cell>
          <cell r="AC791" t="str">
            <v>SP</v>
          </cell>
          <cell r="AD791" t="str">
            <v>Presidente Prudente</v>
          </cell>
          <cell r="AE791" t="str">
            <v>PO REF. NFCE 95 - TAL MAE (FUNDO FIXO - 004DNBDN2026 - JANETE DE CASTRO) Baseado em Pedidos de compra 16039.</v>
          </cell>
          <cell r="AF791">
            <v>48</v>
          </cell>
        </row>
        <row r="792">
          <cell r="W792" t="str">
            <v>02.918.819/0001-68</v>
          </cell>
          <cell r="X792" t="str">
            <v>PIQUIONI &amp; OLIVEIRA LTDA</v>
          </cell>
          <cell r="AC792" t="str">
            <v>SP</v>
          </cell>
          <cell r="AD792" t="str">
            <v>Presidente Prudente</v>
          </cell>
          <cell r="AE792" t="str">
            <v>PO REF. NFSE 11149 - PIQUIONI (FUNDO FIXO - 004DNBDN2026 - JANETE DE CASTRO) Baseado em Pedidos de compra 16040.</v>
          </cell>
          <cell r="AF792">
            <v>76</v>
          </cell>
        </row>
        <row r="793">
          <cell r="W793" t="str">
            <v>47.237.952/0002-78</v>
          </cell>
          <cell r="X793" t="str">
            <v>UTILAR CENTER - UTILIDADES DOMESTICAS LTDA</v>
          </cell>
          <cell r="AC793" t="str">
            <v>SP</v>
          </cell>
          <cell r="AD793" t="str">
            <v>Presidente Prudente</v>
          </cell>
          <cell r="AE793" t="str">
            <v>PO REF. NFCE 4204 - UTILAR (FUNDO FIXO - 004DNBDN2026 - JANETE DE CASTRO) Baseado em Pedidos de compra 16042.</v>
          </cell>
          <cell r="AF793">
            <v>7.99</v>
          </cell>
        </row>
        <row r="794">
          <cell r="W794" t="str">
            <v>10.734.326/0001-04</v>
          </cell>
          <cell r="X794" t="str">
            <v>MM PRUDENTE - COMERCIO DE PRODUTOS ELETRONICOS LTDA</v>
          </cell>
          <cell r="AC794" t="str">
            <v>SP</v>
          </cell>
          <cell r="AD794" t="str">
            <v>Presidente Prudente</v>
          </cell>
          <cell r="AE794" t="str">
            <v>PO REF. DANFE 17039 - MM PRUDENTE (FUNDO FIXO - 004DNBDN2026 - JANETE DE CASTRO) Baseado em Pedidos de compra 16044.</v>
          </cell>
          <cell r="AF794">
            <v>395</v>
          </cell>
        </row>
        <row r="795">
          <cell r="W795" t="str">
            <v>05.499.372/0001-28</v>
          </cell>
          <cell r="X795" t="str">
            <v>MARCILIO, DIAS &amp; RAMPAZO LTDA</v>
          </cell>
          <cell r="AC795" t="str">
            <v>SP</v>
          </cell>
          <cell r="AD795" t="str">
            <v>Presidente Prudente</v>
          </cell>
          <cell r="AE795" t="str">
            <v>PO REF. DANFE 14223 - MARCILIO (FUNDO FIXO - 004DNBDN2026 - JANETE DE CASTRO) Baseado em Pedidos de compra 16045.</v>
          </cell>
          <cell r="AF795">
            <v>45</v>
          </cell>
        </row>
        <row r="796">
          <cell r="W796" t="str">
            <v>02.122.886/0001-71</v>
          </cell>
          <cell r="X796" t="str">
            <v>JOMEP-COMERCIO E ASSISTENCIA DE RELOGIOS INFORMATIZADOS LTDA</v>
          </cell>
          <cell r="AC796" t="str">
            <v>SP</v>
          </cell>
          <cell r="AD796" t="str">
            <v>Presidente Prudente</v>
          </cell>
          <cell r="AE796" t="str">
            <v>PO REF. DANFE 21958 - JOMEP (FUNDO FIXO - 004DNBDN2026 - JANETE DE CASTRO) Baseado em Pedidos de compra 16048.</v>
          </cell>
          <cell r="AF796">
            <v>36</v>
          </cell>
        </row>
        <row r="797">
          <cell r="W797" t="str">
            <v>49.564.247/0001-20</v>
          </cell>
          <cell r="X797" t="str">
            <v>49.564.247 ERSHILEY PEREIRA DAVID FORTUNATO</v>
          </cell>
          <cell r="Y797" t="str">
            <v>Banco Nu Pagamentos</v>
          </cell>
          <cell r="Z797">
            <v>260</v>
          </cell>
          <cell r="AA797">
            <v>1</v>
          </cell>
          <cell r="AB797">
            <v>88667738</v>
          </cell>
          <cell r="AC797" t="str">
            <v>RJ</v>
          </cell>
          <cell r="AD797" t="str">
            <v>Campos dos Goytacazes</v>
          </cell>
          <cell r="AE797" t="str">
            <v>PO REF A NFSE 16- ERSHILEY (FUNDO FIXO-001DNCP2026- MARCIO LUIZ) Baseado em Pedidos de compra 16080.</v>
          </cell>
          <cell r="AF797">
            <v>400</v>
          </cell>
        </row>
        <row r="798">
          <cell r="W798" t="str">
            <v>12.543.285/0001-96</v>
          </cell>
          <cell r="X798" t="str">
            <v>BAZAR UNIAO COMERCIO DE MATERIAL DE CONSTRUCAO E SERVICOS LT</v>
          </cell>
          <cell r="Y798" t="str">
            <v>Banco Bradesco S.A.</v>
          </cell>
          <cell r="Z798">
            <v>237</v>
          </cell>
          <cell r="AA798">
            <v>65</v>
          </cell>
          <cell r="AB798">
            <v>422169</v>
          </cell>
          <cell r="AC798" t="str">
            <v>RJ</v>
          </cell>
          <cell r="AD798" t="str">
            <v>Campos dos Goytacazes</v>
          </cell>
          <cell r="AE798" t="str">
            <v>PO REF A NF 2091- BAZAR UNIAO (FUNDO FIXO-001DNCP2026- MARCIO LUIZ) Baseado em Pedidos de compra 16081.</v>
          </cell>
          <cell r="AF798">
            <v>18.899999999999999</v>
          </cell>
        </row>
        <row r="799">
          <cell r="W799" t="str">
            <v>42.944.672/0001-03</v>
          </cell>
          <cell r="X799" t="str">
            <v>C. DE LIMA SCHERRER E SOLUCOES</v>
          </cell>
          <cell r="AC799" t="str">
            <v>RJ</v>
          </cell>
          <cell r="AD799" t="str">
            <v>Campos dos Goytacazes</v>
          </cell>
          <cell r="AE799" t="str">
            <v>PO REF A NFCE 264- ELETRO LIMA SOLUCOES (FUNDO FIXO-001DNCP2026- MARCIO LUIZ) Baseado em Pedidos de compra 16082.</v>
          </cell>
          <cell r="AF799">
            <v>99.9</v>
          </cell>
        </row>
        <row r="800">
          <cell r="W800" t="str">
            <v>08.933.911/0001-83</v>
          </cell>
          <cell r="X800" t="str">
            <v>ELUS SERVICOS DE INSTRUMENTACAO LTDA</v>
          </cell>
          <cell r="Y800" t="str">
            <v>Itaú Unibanco  S.A.</v>
          </cell>
          <cell r="Z800">
            <v>341</v>
          </cell>
          <cell r="AA800">
            <v>765</v>
          </cell>
          <cell r="AB800">
            <v>76627</v>
          </cell>
          <cell r="AC800" t="str">
            <v>SP</v>
          </cell>
          <cell r="AD800" t="str">
            <v>São Paulo</v>
          </cell>
          <cell r="AE800" t="str">
            <v>PO REF A NFSE 50089-ELUS SERVICOS (FUNDO FIXO-003DNBPK2026- RICARDO KRENING) Baseado em Pedidos de compra 16086.</v>
          </cell>
          <cell r="AF800">
            <v>358.45</v>
          </cell>
        </row>
        <row r="801">
          <cell r="W801" t="str">
            <v>35.458.400/0001-20</v>
          </cell>
          <cell r="X801" t="str">
            <v>EWERTON VINICIUS RIBEIRO DA SILVA</v>
          </cell>
          <cell r="Y801" t="str">
            <v>Banco Nu Pagamentos</v>
          </cell>
          <cell r="Z801">
            <v>260</v>
          </cell>
          <cell r="AA801">
            <v>1</v>
          </cell>
          <cell r="AB801">
            <v>54387086</v>
          </cell>
          <cell r="AC801" t="str">
            <v>SP</v>
          </cell>
          <cell r="AD801" t="str">
            <v>Ribeirão Preto</v>
          </cell>
          <cell r="AE801" t="str">
            <v>PO REF. NFSE 15 - EWERTON (FUNDO FIXO - 002DNRP2026 - HELEN) Baseado em Pedidos de compra 16091.</v>
          </cell>
          <cell r="AF801">
            <v>300</v>
          </cell>
        </row>
        <row r="802">
          <cell r="X802" t="str">
            <v>HELEN LOURENZATO CRUZ</v>
          </cell>
          <cell r="Y802" t="str">
            <v>Banco Bradesco S.A.</v>
          </cell>
          <cell r="Z802">
            <v>237</v>
          </cell>
          <cell r="AA802">
            <v>3176</v>
          </cell>
          <cell r="AB802">
            <v>680132</v>
          </cell>
          <cell r="AC802" t="str">
            <v>SP</v>
          </cell>
          <cell r="AD802" t="str">
            <v>Ribeirão Preto</v>
          </cell>
          <cell r="AE802" t="str">
            <v>PO REF. GASTOS SEM COMPROVANTE - ESTACIONAMENTO (FUNDO FIXO-  002DNRP2026 - HELEN) Baseado em Pedidos de compra 16092.</v>
          </cell>
          <cell r="AF802">
            <v>7</v>
          </cell>
        </row>
        <row r="803">
          <cell r="X803" t="str">
            <v>MARIA ESTELA FERNANDES NOGUEIRA COSTA</v>
          </cell>
          <cell r="Y803" t="str">
            <v>Banco Bradesco S.A.</v>
          </cell>
          <cell r="Z803">
            <v>237</v>
          </cell>
          <cell r="AA803">
            <v>3176</v>
          </cell>
          <cell r="AB803">
            <v>680132</v>
          </cell>
          <cell r="AC803" t="str">
            <v>RJ</v>
          </cell>
          <cell r="AD803" t="str">
            <v>Rio de Janeiro</v>
          </cell>
          <cell r="AE803" t="str">
            <v>PO REF A GASTOS SEM COMPROVANTES (FUNDO FIXO-002/DASA/2026- MARIA ESTELA FERNANDES) Baseado em Pedidos de compra 16012.</v>
          </cell>
          <cell r="AF803">
            <v>30</v>
          </cell>
        </row>
        <row r="804">
          <cell r="W804" t="str">
            <v>08.902.854/0003-37</v>
          </cell>
          <cell r="X804" t="str">
            <v>IVO S. ALVES LTDA</v>
          </cell>
          <cell r="AC804" t="str">
            <v>PA</v>
          </cell>
          <cell r="AD804" t="str">
            <v>Itaituba</v>
          </cell>
          <cell r="AE804" t="str">
            <v>PO REF A NF 2719- IVO (FUNDO FIXO-002/DASA/2026- MARIA ESTELA FERNANDES) Baseado em Pedidos de compra 16013.</v>
          </cell>
          <cell r="AF804">
            <v>70</v>
          </cell>
        </row>
        <row r="805">
          <cell r="W805" t="str">
            <v>60.894.660/0001-95</v>
          </cell>
          <cell r="X805" t="str">
            <v>LSN COMERCIO DE PECAS LTDA</v>
          </cell>
          <cell r="AC805" t="str">
            <v>PA</v>
          </cell>
          <cell r="AD805" t="str">
            <v>Itaituba</v>
          </cell>
          <cell r="AE805" t="str">
            <v>PO REF A NF 88- LSN COMERCIO (FUNDO FIXO-002/DASA/2026- MARIA ESTELA FERNANDES) Baseado em Pedidos de compra 16014.</v>
          </cell>
          <cell r="AF805">
            <v>500</v>
          </cell>
        </row>
        <row r="806">
          <cell r="W806" t="str">
            <v>46.000.433/0001-48</v>
          </cell>
          <cell r="X806" t="str">
            <v>FCASTRO MATERIAIS DE CONSTRUCAO LTDA</v>
          </cell>
          <cell r="AC806" t="str">
            <v>RJ</v>
          </cell>
          <cell r="AD806" t="str">
            <v>Rio de Janeiro</v>
          </cell>
          <cell r="AE806" t="str">
            <v>PO REF A NF 3344- FCASTRO (FUNDO FIXO-002/DASA/2026- MARIA ESTELA FERNANDES) Baseado em Pedidos de compra 16015.</v>
          </cell>
          <cell r="AF806">
            <v>139.5</v>
          </cell>
        </row>
        <row r="807">
          <cell r="W807" t="str">
            <v>42.101.436/0001-17</v>
          </cell>
          <cell r="X807" t="str">
            <v>PALACIO DA FERRAMENTA MAQUINAS LTDA</v>
          </cell>
          <cell r="AC807" t="str">
            <v>RJ</v>
          </cell>
          <cell r="AD807" t="str">
            <v>Rio de Janeiro</v>
          </cell>
          <cell r="AE807" t="str">
            <v>PO REF A NF 276311- PALACIO DA FERRAMENTA (FUNDO FIXO-002/DASA/2026- MARIA ESTELA FERNANDES) Baseado em Pedidos de compra 16016.</v>
          </cell>
          <cell r="AF807">
            <v>16.899999999999999</v>
          </cell>
        </row>
        <row r="808">
          <cell r="W808" t="str">
            <v>28.063.100/0001-86</v>
          </cell>
          <cell r="X808" t="str">
            <v>28.063.100 EVERALDO DE OLIVEIRA BRASIL</v>
          </cell>
          <cell r="AC808" t="str">
            <v>RJ</v>
          </cell>
          <cell r="AD808" t="str">
            <v>Rio de Janeiro</v>
          </cell>
          <cell r="AE808" t="str">
            <v>PO REF A NFSE 5- EVERALDO (FUNDO FIXO-002/DASA/2026- MARIA ESTELA FERNANDES) Baseado em Pedidos de compra 16018.</v>
          </cell>
          <cell r="AF808">
            <v>160</v>
          </cell>
        </row>
        <row r="809">
          <cell r="W809" t="str">
            <v>29.253.952/0001-07</v>
          </cell>
          <cell r="X809" t="str">
            <v>TINTURARIA LUAR LTDA</v>
          </cell>
          <cell r="AC809" t="str">
            <v>RJ</v>
          </cell>
          <cell r="AD809" t="str">
            <v>Rio de Janeiro</v>
          </cell>
          <cell r="AE809" t="str">
            <v>PO REF A NFSE 2- TINTURARIA (FUNDO FIXO-002/DASA/2026- MARIA ESTELA FERNANDES) Baseado em Pedidos de compra 16019.</v>
          </cell>
          <cell r="AF809">
            <v>120</v>
          </cell>
        </row>
        <row r="810">
          <cell r="W810" t="str">
            <v>44.234.183/0001-85</v>
          </cell>
          <cell r="X810" t="str">
            <v>44.234.183 MATHEUS SILVA DE BARROS RIBEIRO</v>
          </cell>
          <cell r="AC810" t="str">
            <v>RJ</v>
          </cell>
          <cell r="AD810" t="str">
            <v>São Gonçalo</v>
          </cell>
          <cell r="AE810" t="str">
            <v>PO REF A NFSE 35- MATHEUS SILVA (FUNDO FIXO-002/DASA/2026- MARIA ESTELA FERNANDES) Baseado em Pedidos de compra 16020.</v>
          </cell>
          <cell r="AF810">
            <v>290</v>
          </cell>
        </row>
        <row r="811">
          <cell r="W811" t="str">
            <v>02.567.180/0001-13</v>
          </cell>
          <cell r="X811" t="str">
            <v>CHRISTOVAO AGUAS BOAS TRANSPORTE LTDA</v>
          </cell>
          <cell r="AC811" t="str">
            <v>RJ</v>
          </cell>
          <cell r="AD811" t="str">
            <v>Rio de Janeiro</v>
          </cell>
          <cell r="AE811" t="str">
            <v>PO REF A NFSE 47- CHRISTOVAO AGUAS (FUNDO FIXO-002/DASA/2026- MARIA ESTELA FERNANDES) Baseado em Pedidos de compra 16022.</v>
          </cell>
          <cell r="AF811">
            <v>1000</v>
          </cell>
        </row>
        <row r="812">
          <cell r="W812" t="str">
            <v>07.575.651/0003-10</v>
          </cell>
          <cell r="X812" t="str">
            <v>GOL LINHAS AEREAS S.A.</v>
          </cell>
          <cell r="AC812" t="str">
            <v>RJ</v>
          </cell>
          <cell r="AD812" t="str">
            <v>Rio de Janeiro</v>
          </cell>
          <cell r="AE812" t="str">
            <v>PO REF A CTE 324613- GOLLOG  (FUNDO FIXO-002/DASA/2026- MARIA ESTELA FERNANDES) Baseado em Pedidos de compra 16097.</v>
          </cell>
          <cell r="AF812">
            <v>50.91</v>
          </cell>
        </row>
        <row r="813">
          <cell r="W813" t="str">
            <v>36.482.652/0001-57</v>
          </cell>
          <cell r="X813" t="str">
            <v>1 OFICIO DE REGISTRO DE IMOVEIS DE ITAITUBA - PA</v>
          </cell>
          <cell r="AC813" t="str">
            <v>PA</v>
          </cell>
          <cell r="AD813" t="str">
            <v>Itaituba</v>
          </cell>
          <cell r="AE813" t="str">
            <v>PO REF A NFSE 4- 1 OFICIO DE REGISTRO  (FUNDO FIXO-002/DASA/2026- MARIA ESTELA FERNANDES) Baseado em Pedidos de compra 16098.</v>
          </cell>
          <cell r="AF813">
            <v>67.92</v>
          </cell>
        </row>
        <row r="814">
          <cell r="W814" t="str">
            <v>46.000.433/0001-48</v>
          </cell>
          <cell r="X814" t="str">
            <v>FCASTRO MATERIAIS DE CONSTRUCAO LTDA</v>
          </cell>
          <cell r="AC814" t="str">
            <v>RJ</v>
          </cell>
          <cell r="AD814" t="str">
            <v>Rio de Janeiro</v>
          </cell>
          <cell r="AE814" t="str">
            <v>PO REF A NF 3395- FCASTRO (FUNDO FIXO-002/DASA/2026- MARIA ESTELA FERNANDES) Baseado em Pedidos de compra 16026.</v>
          </cell>
          <cell r="AF814">
            <v>149.69999999999999</v>
          </cell>
        </row>
        <row r="815">
          <cell r="W815" t="str">
            <v>02.567.180/0001-13</v>
          </cell>
          <cell r="X815" t="str">
            <v>CHRISTOVAO AGUAS BOAS TRANSPORTE LTDA</v>
          </cell>
          <cell r="AC815" t="str">
            <v>RJ</v>
          </cell>
          <cell r="AD815" t="str">
            <v>Rio de Janeiro</v>
          </cell>
          <cell r="AE815" t="str">
            <v>PO REF A NFSE 59- CHRISTOVAO AGUAS (FUNDO FIXO-002/DASA/2026- MARIA ESTELA FERNANDES) Baseado em Pedidos de compra 16027.</v>
          </cell>
          <cell r="AF815">
            <v>1000</v>
          </cell>
        </row>
        <row r="816">
          <cell r="W816" t="str">
            <v>48.750.436/0001-24</v>
          </cell>
          <cell r="X816" t="str">
            <v>A. A. LIMA LTDA</v>
          </cell>
          <cell r="AC816" t="str">
            <v>PB</v>
          </cell>
          <cell r="AD816" t="str">
            <v>João Pessoa</v>
          </cell>
          <cell r="AE816" t="str">
            <v>PO REF A NFSE 1016340- A.A. LIMA (FUNDO FIXO-02DNBJP2026-TACIANA LUIZA) Baseado em Pedidos de compra 16100.</v>
          </cell>
          <cell r="AF816">
            <v>267.3</v>
          </cell>
        </row>
        <row r="817">
          <cell r="W817" t="str">
            <v>20.816.896/0001-99</v>
          </cell>
          <cell r="X817" t="str">
            <v>MARIA APARECIDA MATOS DE SOUZA</v>
          </cell>
          <cell r="AC817" t="str">
            <v>PB</v>
          </cell>
          <cell r="AD817" t="str">
            <v>João Pessoa</v>
          </cell>
          <cell r="AE817" t="str">
            <v>PO REF A NFCE 110233- RECANTO DO MARCENEIRO (FUNDO FIXO-02DNBJP2026-TACIANA LUIZA) Baseado em Pedidos de compra 16101.</v>
          </cell>
          <cell r="AF817">
            <v>24.9</v>
          </cell>
        </row>
        <row r="818">
          <cell r="W818" t="str">
            <v>08.533.503/0003-04</v>
          </cell>
          <cell r="X818" t="str">
            <v>HIPERMERCADO SENNA DIST. EXP. E IMPORT. LTDA</v>
          </cell>
          <cell r="AC818" t="str">
            <v>PA</v>
          </cell>
          <cell r="AD818" t="str">
            <v>Parauapebas</v>
          </cell>
          <cell r="AE818" t="str">
            <v>PO REF A NF 46476- HIPERMERCADO SENNA (FUNDO FIXO-4- HERCLER BIANOR) Baseado em Pedidos de compra 16116.</v>
          </cell>
          <cell r="AF818">
            <v>54.98</v>
          </cell>
        </row>
        <row r="819">
          <cell r="W819" t="str">
            <v>28.104.629/0001-09</v>
          </cell>
          <cell r="X819" t="str">
            <v>TUDOLED EMPREENDIMENTOS LTDA</v>
          </cell>
          <cell r="AC819" t="str">
            <v>PA</v>
          </cell>
          <cell r="AD819" t="str">
            <v>Parauapebas</v>
          </cell>
          <cell r="AE819" t="str">
            <v>PO REF A NF 93- TUDOLED (FUNDO FIXO-4- HERCLER BIANOR) Baseado em Pedidos de compra 16117.</v>
          </cell>
          <cell r="AF819">
            <v>120</v>
          </cell>
        </row>
        <row r="820">
          <cell r="W820" t="str">
            <v>38.636.118/0001-83</v>
          </cell>
          <cell r="X820" t="str">
            <v>RICARDO COMERCIO DE CHAVES LTDA</v>
          </cell>
          <cell r="AC820" t="str">
            <v>PA</v>
          </cell>
          <cell r="AD820" t="str">
            <v>Parauapebas</v>
          </cell>
          <cell r="AE820" t="str">
            <v>PO REF A RECIBO -RJ CHAVES (FUNDO FIXO-4- HERCLER BIANOR) Baseado em Pedidos de compra 16119.</v>
          </cell>
          <cell r="AF820">
            <v>50</v>
          </cell>
        </row>
        <row r="821">
          <cell r="W821" t="str">
            <v>02.558.157/0001-62</v>
          </cell>
          <cell r="X821" t="str">
            <v>TELEFONICA BRASIL S.A.</v>
          </cell>
          <cell r="AC821" t="str">
            <v>SP</v>
          </cell>
          <cell r="AD821" t="str">
            <v>São Paulo</v>
          </cell>
          <cell r="AE821" t="str">
            <v>PO REF A BOLETO 202602190000919524- TELEFONICA (FUNDO FIXO-4- HERCLER BIANOR) Baseado em Pedidos de compra 16120.</v>
          </cell>
          <cell r="AF821">
            <v>67</v>
          </cell>
        </row>
        <row r="822">
          <cell r="W822" t="str">
            <v>33.101.378/0001-30</v>
          </cell>
          <cell r="X822" t="str">
            <v>CENTRO DE ESTETICA AUTOMOTIVA AMORIM LTDA</v>
          </cell>
          <cell r="AC822" t="str">
            <v>PE</v>
          </cell>
          <cell r="AD822" t="str">
            <v>Petrolina</v>
          </cell>
          <cell r="AE822" t="str">
            <v>PO REF NFSE 2807 - CENTRO DE ESTETICA AUTOMOTIVA (FUNDO FIXO 004-DNBPL-2026 - JOSE AGEU) Baseado em Pedidos de compra 16034.</v>
          </cell>
          <cell r="AF822">
            <v>65</v>
          </cell>
        </row>
        <row r="823">
          <cell r="W823" t="str">
            <v>79.379.491/0095-63</v>
          </cell>
          <cell r="X823" t="str">
            <v>HAVAN S.A</v>
          </cell>
          <cell r="AC823" t="str">
            <v>PE</v>
          </cell>
          <cell r="AD823" t="str">
            <v>Petrolina</v>
          </cell>
          <cell r="AE823" t="str">
            <v>PO REF NFCE 455209 - HAVAN S.A (FUNDO FIXO 004-DNBPL-2026 - JOSE AGEU) Baseado em Pedidos de compra 16035.</v>
          </cell>
          <cell r="AF823">
            <v>199.99</v>
          </cell>
        </row>
        <row r="824">
          <cell r="W824" t="str">
            <v>63.473.235/0029-11</v>
          </cell>
          <cell r="X824" t="str">
            <v>COMERCIAL DE MIUDEZAS FREITAS LTDA</v>
          </cell>
          <cell r="AC824" t="str">
            <v>PE</v>
          </cell>
          <cell r="AD824" t="str">
            <v>Petrolina</v>
          </cell>
          <cell r="AE824" t="str">
            <v>PO REF A NFCE 86137- COMERCIAL DE MIUDEZAS (FUNDO FIXO 004-DNBPL-2026 - JOSE AGEU) Baseado em Pedidos de compra 16134.</v>
          </cell>
          <cell r="AF824">
            <v>49.99</v>
          </cell>
        </row>
        <row r="825">
          <cell r="W825" t="str">
            <v>03.620.335/0001-09</v>
          </cell>
          <cell r="X825" t="str">
            <v>JORGE ARAUJO DOS SANTOS</v>
          </cell>
          <cell r="AC825" t="str">
            <v>PE</v>
          </cell>
          <cell r="AD825" t="str">
            <v>Petrolina</v>
          </cell>
          <cell r="AE825" t="str">
            <v>PO REF A NFCE 39024- J G ELETRONICA (FUNDO FIXO 004-DNBPL-2026 - JOSE AGEU) Baseado em Pedidos de compra 16135.</v>
          </cell>
          <cell r="AF825">
            <v>30</v>
          </cell>
        </row>
        <row r="826">
          <cell r="W826" t="str">
            <v>11.689.336/0001-20</v>
          </cell>
          <cell r="X826" t="str">
            <v>BIZ GAS REVENDA DE GAS LTDA.</v>
          </cell>
          <cell r="Y826" t="str">
            <v>BANCO COOPERATIVO SICREDI S.A.</v>
          </cell>
          <cell r="Z826">
            <v>748</v>
          </cell>
          <cell r="AA826">
            <v>806</v>
          </cell>
          <cell r="AB826">
            <v>60227</v>
          </cell>
          <cell r="AC826" t="str">
            <v>MT</v>
          </cell>
          <cell r="AD826" t="str">
            <v>Barra do Garças</v>
          </cell>
          <cell r="AE826" t="str">
            <v>PO REF A NF 708- BIZ GAS (FUNDO FIXO-0002DNBW2026- GILVAN RIBEIRO) Baseado em Pedidos de compra 16146.</v>
          </cell>
          <cell r="AF826">
            <v>117</v>
          </cell>
        </row>
        <row r="827">
          <cell r="W827" t="str">
            <v>02.874.177/0001-42</v>
          </cell>
          <cell r="X827" t="str">
            <v>FORTES E FORTES LTDA</v>
          </cell>
          <cell r="AC827" t="str">
            <v>MT</v>
          </cell>
          <cell r="AD827" t="str">
            <v>Barra do Garças</v>
          </cell>
          <cell r="AE827" t="str">
            <v>PO REF A NF 53074- FORTES E FORTES LTDA (FUNDO FIXO-0002DNBW2026- GILVAN RIBEIRO) Baseado em Pedidos de compra 16147.</v>
          </cell>
          <cell r="AF827">
            <v>19.899999999999999</v>
          </cell>
        </row>
        <row r="828">
          <cell r="W828" t="str">
            <v>11.627.037/0001-60</v>
          </cell>
          <cell r="X828" t="str">
            <v>RICHARDSON TOLEDO - COMUNICACAO VISUAL</v>
          </cell>
          <cell r="Y828" t="str">
            <v>BANCOOB</v>
          </cell>
          <cell r="Z828">
            <v>756</v>
          </cell>
          <cell r="AA828">
            <v>3172</v>
          </cell>
          <cell r="AB828">
            <v>112103</v>
          </cell>
          <cell r="AC828" t="str">
            <v>SP</v>
          </cell>
          <cell r="AD828" t="str">
            <v>Ribeirão Preto</v>
          </cell>
          <cell r="AE828" t="str">
            <v>PO REF. DANFE 461 - RICHARDSON (FUNDO FIXO - 003-DNRP-2026 - HELEN) Baseado em Pedidos de compra 16163.</v>
          </cell>
          <cell r="AF828">
            <v>90</v>
          </cell>
        </row>
        <row r="829">
          <cell r="W829" t="str">
            <v>46.710.426/0002-10</v>
          </cell>
          <cell r="X829" t="str">
            <v>RUIVA GAS LTDA</v>
          </cell>
          <cell r="AC829" t="str">
            <v>PA</v>
          </cell>
          <cell r="AD829" t="str">
            <v>Santarém</v>
          </cell>
          <cell r="AE829" t="str">
            <v>PO REF. A NFE 708 - FFX 002DNDN2026 - RAIMUNDO REINALDO Baseado em Pedidos de compra 16219.</v>
          </cell>
          <cell r="AF829">
            <v>114</v>
          </cell>
        </row>
        <row r="830">
          <cell r="W830" t="str">
            <v>17.497.067/0008-52</v>
          </cell>
          <cell r="X830" t="str">
            <v>K R R INDUSTRIA E COMERCIO DE ACO E FERRO LTDA</v>
          </cell>
          <cell r="AC830" t="str">
            <v>PA</v>
          </cell>
          <cell r="AD830" t="str">
            <v>Santarém</v>
          </cell>
          <cell r="AE830" t="str">
            <v>PO REF. A NFE 4625 - FFX 002DNDN2026 - RAIMUNDO REINALDO Baseado em Pedidos de compra 16221.</v>
          </cell>
          <cell r="AF830">
            <v>550.5</v>
          </cell>
        </row>
        <row r="831">
          <cell r="W831" t="str">
            <v>05.408.502/0001-70</v>
          </cell>
          <cell r="X831" t="str">
            <v>LOGICA SEGURANCA E VIGILANCIA LTDA</v>
          </cell>
          <cell r="AC831" t="str">
            <v>SP</v>
          </cell>
          <cell r="AD831" t="str">
            <v>São Paulo</v>
          </cell>
          <cell r="AE831" t="str">
            <v>PO REF. NFSE 15577 - LOGICA SEGURANÇA Baseado em Pedidos de compra 16220.</v>
          </cell>
          <cell r="AF831">
            <v>7689.41</v>
          </cell>
        </row>
        <row r="832">
          <cell r="W832" t="str">
            <v>19.359.859/0001-10</v>
          </cell>
          <cell r="X832" t="str">
            <v>TOP PAPELARIA E ULTILIDADES DO LAR LTDA</v>
          </cell>
          <cell r="AC832" t="str">
            <v>RJ</v>
          </cell>
          <cell r="AD832" t="str">
            <v>Macaé</v>
          </cell>
          <cell r="AE832" t="str">
            <v>PO REF DANFE 981 - TOP PAPELARIA (FUNDO FIXO 002-DNBME-2026 - BRUNA THAIS) Baseado em Pedidos de compra 16227.</v>
          </cell>
          <cell r="AF832">
            <v>59.99</v>
          </cell>
        </row>
        <row r="833">
          <cell r="W833" t="str">
            <v>31.067.911/0001-60</v>
          </cell>
          <cell r="X833" t="str">
            <v>P C DE SALES MATERIAL DE CONSTRUCAO M E</v>
          </cell>
          <cell r="AC833" t="str">
            <v>RJ</v>
          </cell>
          <cell r="AD833" t="str">
            <v>Macaé</v>
          </cell>
          <cell r="AE833" t="str">
            <v>PO REF DANFE 55905 - P C DE SALES (FUNDO FIXO 002-DNBME-2026 - BRUNA THAIS) Baseado em Pedidos de compra 16230.</v>
          </cell>
          <cell r="AF833">
            <v>38.6</v>
          </cell>
        </row>
        <row r="834">
          <cell r="W834" t="str">
            <v>29.896.966/0001-30</v>
          </cell>
          <cell r="X834" t="str">
            <v>W. M. TAVARES COMPONENTES ELETRONICOS LTDA</v>
          </cell>
          <cell r="AC834" t="str">
            <v>RJ</v>
          </cell>
          <cell r="AD834" t="str">
            <v>Macaé</v>
          </cell>
          <cell r="AE834" t="str">
            <v>PO REF DANFE 879 - W. M. TAVARES (FUNDO FIXO 002-DNBME-2026 - BRUNA THAIS) Baseado em Pedidos de compra 16232.</v>
          </cell>
          <cell r="AF834">
            <v>58.5</v>
          </cell>
        </row>
        <row r="835">
          <cell r="W835" t="str">
            <v>08.719.835/0007-01</v>
          </cell>
          <cell r="X835" t="str">
            <v>SUPERMERCADO BARRA OESTE LTDA</v>
          </cell>
          <cell r="AC835" t="str">
            <v>RJ</v>
          </cell>
          <cell r="AD835" t="str">
            <v>Rio de Janeiro</v>
          </cell>
          <cell r="AE835" t="str">
            <v>PO REF A NFCE 108188- SUPERMERCADO BARRA OESTE (FUNDO FIXO- 002DNBJR2026-ALEXANDRE SPENA) Baseado em Pedidos de compra 16222.</v>
          </cell>
          <cell r="AF835">
            <v>55.33</v>
          </cell>
        </row>
        <row r="836">
          <cell r="W836" t="str">
            <v>08.719.835/0007-01</v>
          </cell>
          <cell r="X836" t="str">
            <v>SUPERMERCADO BARRA OESTE LTDA</v>
          </cell>
          <cell r="AC836" t="str">
            <v>RJ</v>
          </cell>
          <cell r="AD836" t="str">
            <v>Rio de Janeiro</v>
          </cell>
          <cell r="AE836" t="str">
            <v>PO REF A NFCE 227020- SUPERMERCADO BARRA OESTE (FUNDO FIXO- 002DNBJR2026-ALEXANDRE SPENA) Baseado em Pedidos de compra 16223.</v>
          </cell>
          <cell r="AF836">
            <v>49.6</v>
          </cell>
        </row>
        <row r="837">
          <cell r="W837" t="str">
            <v>08.719.835/0007-01</v>
          </cell>
          <cell r="X837" t="str">
            <v>SUPERMERCADO BARRA OESTE LTDA</v>
          </cell>
          <cell r="AC837" t="str">
            <v>RJ</v>
          </cell>
          <cell r="AD837" t="str">
            <v>Rio de Janeiro</v>
          </cell>
          <cell r="AE837" t="str">
            <v>PO REF A NFCE 227253- SUPERMERCADO BARRA OESTE (FUNDO FIXO- 002DNBJR2026-ALEXANDRE SPENA) Baseado em Pedidos de compra 16228.</v>
          </cell>
          <cell r="AF837">
            <v>63.02</v>
          </cell>
        </row>
        <row r="838">
          <cell r="W838" t="str">
            <v>30.001.861/0001-55</v>
          </cell>
          <cell r="X838" t="str">
            <v>WERGLES BAZAR E FERRAGENS LTDA</v>
          </cell>
          <cell r="AC838" t="str">
            <v>RJ</v>
          </cell>
          <cell r="AD838" t="str">
            <v>Rio de Janeiro</v>
          </cell>
          <cell r="AE838" t="str">
            <v>PO REF A NFCE 70750- WERGLES (FUNDO FIXO- 002DNBJR2026-ALEXANDRE SPENA) Baseado em Pedidos de compra 16229.</v>
          </cell>
          <cell r="AF838">
            <v>65</v>
          </cell>
        </row>
        <row r="839">
          <cell r="W839" t="str">
            <v>52.145.479/0003-10</v>
          </cell>
          <cell r="X839" t="str">
            <v>RENOVA ELETRO RIO MAR LTDA</v>
          </cell>
          <cell r="AC839" t="str">
            <v>RJ</v>
          </cell>
          <cell r="AD839" t="str">
            <v>Rio de Janeiro</v>
          </cell>
          <cell r="AE839" t="str">
            <v>PO REF A NF 1256- RENOVA ELETRO (FUNDO FIXO- 002DNBJR2026-ALEXANDRE SPENA) Baseado em Pedidos de compra 16233.</v>
          </cell>
          <cell r="AF839">
            <v>65.400000000000006</v>
          </cell>
        </row>
        <row r="840">
          <cell r="W840" t="str">
            <v>04.309.533/0001-00</v>
          </cell>
          <cell r="X840" t="str">
            <v>TON E DEI BAZAR LTDA</v>
          </cell>
          <cell r="AC840" t="str">
            <v>RJ</v>
          </cell>
          <cell r="AD840" t="str">
            <v>Rio de Janeiro</v>
          </cell>
          <cell r="AE840" t="str">
            <v>PO REF A NF 935- TON E DEI BAZAR (FUNDO FIXO- 002DNBJR2026-ALEXANDRE SPENA) Baseado em Pedidos de compra 16235.</v>
          </cell>
          <cell r="AF840">
            <v>20</v>
          </cell>
        </row>
        <row r="841">
          <cell r="W841" t="str">
            <v>58.530.509/0001-26</v>
          </cell>
          <cell r="X841" t="str">
            <v>FG TECNOLOGIA, SOLUCOES E ETC LTDA</v>
          </cell>
          <cell r="AC841" t="str">
            <v>RJ</v>
          </cell>
          <cell r="AD841" t="str">
            <v>Rio de Janeiro</v>
          </cell>
          <cell r="AE841" t="str">
            <v>PO REF A NF 619- FG TECNOLOGIA (FUNDO FIXO- 002DNBJR2026-ALEXANDRE SPENA) Baseado em Pedidos de compra 16237.</v>
          </cell>
          <cell r="AF841">
            <v>35</v>
          </cell>
        </row>
        <row r="842">
          <cell r="W842" t="str">
            <v>29.911.559/0007-40</v>
          </cell>
          <cell r="X842" t="str">
            <v>FORNECEDORA CHATUBA DE NILOPOLIS S.A.</v>
          </cell>
          <cell r="AC842" t="str">
            <v>RJ</v>
          </cell>
          <cell r="AD842" t="str">
            <v>Rio de Janeiro</v>
          </cell>
          <cell r="AE842" t="str">
            <v>PO REF A NF 369531- CHATUBA (FUNDO FIXO- 002DNBJR2026-ALEXANDRE SPENA) Baseado em Pedidos de compra 16238.</v>
          </cell>
          <cell r="AF842">
            <v>29.89</v>
          </cell>
        </row>
        <row r="843">
          <cell r="W843" t="str">
            <v>43.973.578/0001-37</v>
          </cell>
          <cell r="X843" t="str">
            <v>RIOMAX INFORMATICA E TECNOLOGIA LTDA.</v>
          </cell>
          <cell r="AC843" t="str">
            <v>RJ</v>
          </cell>
          <cell r="AD843" t="str">
            <v>Rio de Janeiro</v>
          </cell>
          <cell r="AE843" t="str">
            <v>PO REF A NF 383- RIOMAX INFORMATICA (FUNDO FIXO- 002DNBJR2026-ALEXANDRE SPENA) Baseado em Pedidos de compra 16239.</v>
          </cell>
          <cell r="AF843">
            <v>150</v>
          </cell>
        </row>
        <row r="844">
          <cell r="W844" t="str">
            <v>30.001.861/0001-55</v>
          </cell>
          <cell r="X844" t="str">
            <v>WERGLES BAZAR E FERRAGENS LTDA</v>
          </cell>
          <cell r="AC844" t="str">
            <v>RJ</v>
          </cell>
          <cell r="AD844" t="str">
            <v>Rio de Janeiro</v>
          </cell>
          <cell r="AE844" t="str">
            <v>PO REF A NFCE 71100- WERGLES (FUNDO FIXO- 002DNBJR2026-ALEXANDRE SPENA) Baseado em Pedidos de compra 16240.</v>
          </cell>
          <cell r="AF844">
            <v>83</v>
          </cell>
        </row>
        <row r="845">
          <cell r="W845" t="str">
            <v>43.283.811/0042-28</v>
          </cell>
          <cell r="X845" t="str">
            <v>KALUNGA SA</v>
          </cell>
          <cell r="AC845" t="str">
            <v>RJ</v>
          </cell>
          <cell r="AD845" t="str">
            <v>Rio de Janeiro</v>
          </cell>
          <cell r="AE845" t="str">
            <v>PO REF A NF 268611- KALUNGA (FUNDO FIXO- 002DNBJR2026-ALEXANDRE SPENA) Baseado em Pedidos de compra 16241.</v>
          </cell>
          <cell r="AF845">
            <v>309.8</v>
          </cell>
        </row>
        <row r="846">
          <cell r="W846" t="str">
            <v>32.528.423/0001-75</v>
          </cell>
          <cell r="X846" t="str">
            <v>SPE CONCESSIONARIA DO AEROPORTO DE VITORIA DA CONQUISTA S/A</v>
          </cell>
          <cell r="AC846" t="str">
            <v>BA</v>
          </cell>
          <cell r="AD846" t="str">
            <v>Vitória da Conquista</v>
          </cell>
          <cell r="AE846" t="str">
            <v>PO REF A NFSE 202600000000241- SPE CONCESSIONARIA (FUNDO FIXO-002DNBIL2026- ALBERTO REIS) Baseado em Pedidos de compra 16261.</v>
          </cell>
          <cell r="AF846">
            <v>30</v>
          </cell>
        </row>
        <row r="847">
          <cell r="W847" t="str">
            <v>08.240.096/0001-77</v>
          </cell>
          <cell r="X847" t="str">
            <v>GMS DISTRIBUIDORA DE GAS LIQUEFEITO LTDA</v>
          </cell>
          <cell r="AC847" t="str">
            <v>BA</v>
          </cell>
          <cell r="AD847" t="str">
            <v>Ilhéus</v>
          </cell>
          <cell r="AE847" t="str">
            <v>PO REF A NF 5185- GMS DISTRIBUIDORA (FUNDO FIXO-002DNBIL2026- ALBERTO REIS) Baseado em Pedidos de compra 16262.</v>
          </cell>
          <cell r="AF847">
            <v>135</v>
          </cell>
        </row>
        <row r="848">
          <cell r="W848" t="str">
            <v>43.512.400/0001-99</v>
          </cell>
          <cell r="X848" t="str">
            <v>ATACADO SCALA MATERIAL DE CONSTRUCAO LTDA</v>
          </cell>
          <cell r="AC848" t="str">
            <v>MA</v>
          </cell>
          <cell r="AD848" t="str">
            <v>Imperatriz</v>
          </cell>
          <cell r="AE848" t="str">
            <v>PO REF. DANFE 21240 - ATACADO SCALA (FUNDO FIXO - 002-DNIZ-2026 - RODRIGO ALMEIDA COSTA) Baseado em Pedidos de compra 16208.</v>
          </cell>
          <cell r="AF848">
            <v>139.41999999999999</v>
          </cell>
        </row>
        <row r="849">
          <cell r="W849" t="str">
            <v>07.575.651/0030-93</v>
          </cell>
          <cell r="X849" t="str">
            <v>GOL LINHAS AEREAS S.A.</v>
          </cell>
          <cell r="AC849" t="str">
            <v>MG</v>
          </cell>
          <cell r="AD849" t="str">
            <v>Confins</v>
          </cell>
          <cell r="AE849" t="str">
            <v>PO REF A CTE 1669181- GOL LINHAS AEREAS (FUNDO FIXO-002DNBIL2026- ALBERTO REIS) Baseado em Pedidos de compra 16263.</v>
          </cell>
          <cell r="AF849">
            <v>161.08000000000001</v>
          </cell>
        </row>
        <row r="850">
          <cell r="W850" t="str">
            <v>08.802.669/0001-09</v>
          </cell>
          <cell r="X850" t="str">
            <v>SEREBLA - SERVICOS DE CHECK IN, AGENCIA DE VIAGENS E MANUTENCAO EM EQUIPAMENTOS DE NAVEGACAO AEREA LTDA</v>
          </cell>
          <cell r="AC850" t="str">
            <v>BA</v>
          </cell>
          <cell r="AD850" t="str">
            <v>Vitória da Conquista</v>
          </cell>
          <cell r="AE850" t="str">
            <v>PO REF A NFSE 202600000000012- SEREBLA (FUNDO FIXO-002DNBIL2026- ALBERTO REIS) Baseado em Pedidos de compra 16264.</v>
          </cell>
          <cell r="AF850">
            <v>320</v>
          </cell>
        </row>
        <row r="851">
          <cell r="W851" t="str">
            <v>15.000.533/0001-40</v>
          </cell>
          <cell r="X851" t="str">
            <v>J P UTILIDADES LTDA</v>
          </cell>
          <cell r="AC851" t="str">
            <v>MA</v>
          </cell>
          <cell r="AD851" t="str">
            <v>Imperatriz</v>
          </cell>
          <cell r="AE851" t="str">
            <v>PO REF. DANFE 8190 - JP UTILIDADES (FUNDO FIXO - 002-DNIZ-2026 - RODRIGO ALMEIDA COSTA) Baseado em Pedidos de compra 16265.</v>
          </cell>
          <cell r="AF851">
            <v>60.97</v>
          </cell>
        </row>
        <row r="852">
          <cell r="W852" t="str">
            <v>26.064.434/0001-49</v>
          </cell>
          <cell r="X852" t="str">
            <v>A.C COSTA COMERCIO ATACADISTA LTDA</v>
          </cell>
          <cell r="AC852" t="str">
            <v>RJ</v>
          </cell>
          <cell r="AD852" t="str">
            <v>Rio de Janeiro</v>
          </cell>
          <cell r="AE852" t="str">
            <v>PO REF. A NFE 11808 - FFX 002DNVT2026 TATIANA CARDONA Baseado em Pedidos de compra 16270.</v>
          </cell>
          <cell r="AF852">
            <v>37.75</v>
          </cell>
        </row>
        <row r="853">
          <cell r="W853" t="str">
            <v>42.915.389/0004-98</v>
          </cell>
          <cell r="X853" t="str">
            <v>TR ELETRO-ELETRONICO LTDA</v>
          </cell>
          <cell r="AC853" t="str">
            <v>MG</v>
          </cell>
          <cell r="AD853" t="str">
            <v>Uberaba</v>
          </cell>
          <cell r="AE853" t="str">
            <v>PO REF. DANFE 2898 - TR ELETRO (FUNDO FIXO - FF021/DNB-SBUR/2026 - ROGERIO SANTOS DE ALMEIDA) Baseado em Pedidos de compra 16273.</v>
          </cell>
          <cell r="AF853">
            <v>86.5</v>
          </cell>
        </row>
        <row r="854">
          <cell r="W854" t="str">
            <v>86.670.353/0001-14</v>
          </cell>
          <cell r="X854" t="str">
            <v>CENTRO ELETRONICO DE UBERLANDIA LTDA</v>
          </cell>
          <cell r="AC854" t="str">
            <v>MG</v>
          </cell>
          <cell r="AD854" t="str">
            <v>Uberlândia</v>
          </cell>
          <cell r="AE854" t="str">
            <v>PO REF. DANFE 233098 - CENTRO ELETRONICO (FUNDO FIXO - FF021/DNB-SBUR/2026 -  ROGERIO SANTOS DE ALMEIDA) Baseado em Pedidos de compra 16275.</v>
          </cell>
          <cell r="AF854">
            <v>55</v>
          </cell>
        </row>
        <row r="855">
          <cell r="W855" t="str">
            <v>04.186.020/0001-50</v>
          </cell>
          <cell r="X855" t="str">
            <v>LIATEL COMERCIO DE PRODUTOS LTDA</v>
          </cell>
          <cell r="AC855" t="str">
            <v>SP</v>
          </cell>
          <cell r="AD855" t="str">
            <v>São Paulo</v>
          </cell>
          <cell r="AE855" t="str">
            <v>PO REF. A NFE 216332 - FFX 002DNVT2026 -TATIANA CARDONA Baseado em Pedidos de compra 16271.</v>
          </cell>
          <cell r="AF855">
            <v>145.9</v>
          </cell>
        </row>
        <row r="856">
          <cell r="W856" t="str">
            <v>10.559.336/0002-23</v>
          </cell>
          <cell r="X856" t="str">
            <v>LTFLEX LTDA</v>
          </cell>
          <cell r="AE856" t="str">
            <v>PO REF. A NFE 412667 - FFX 002DNVT2026 - TATIANA CARDONA Baseado em Pedidos de compra 16272.</v>
          </cell>
          <cell r="AF856">
            <v>101.9</v>
          </cell>
        </row>
        <row r="857">
          <cell r="X857" t="str">
            <v>ROGERIO SANTOS DE ALMEIDA</v>
          </cell>
          <cell r="Y857" t="str">
            <v>Banco Bradesco S.A.</v>
          </cell>
          <cell r="Z857">
            <v>237</v>
          </cell>
          <cell r="AA857">
            <v>3176</v>
          </cell>
          <cell r="AB857">
            <v>680132</v>
          </cell>
          <cell r="AC857" t="str">
            <v>MG</v>
          </cell>
          <cell r="AD857" t="str">
            <v>Uberaba</v>
          </cell>
          <cell r="AE857" t="str">
            <v>PO REF. GASTOS SEM COMPROVANTES - UBER (FUNDO FIXO - FF021/DNB-SBUR/2026 -  ROGERIO SANTOS DE ALMEIDA) Baseado em Pedidos de compra 16277.</v>
          </cell>
          <cell r="AF857">
            <v>37</v>
          </cell>
        </row>
        <row r="858">
          <cell r="W858" t="str">
            <v>09.296.295/0013-01</v>
          </cell>
          <cell r="X858" t="str">
            <v>AZUL LINHAS AEREAS BRASILEIRAS S.A.</v>
          </cell>
          <cell r="AC858" t="str">
            <v>MG</v>
          </cell>
          <cell r="AD858" t="str">
            <v>Belo Horizonte</v>
          </cell>
          <cell r="AE858" t="str">
            <v>PO REF. CTE 5284927 - LINHA AZUL (FUNDO FIXO - FF021/DNB-SBUR/2026 -  ROGERIO SANTOS DE ALMEIDA) Baseado em Pedidos de compra 16276.</v>
          </cell>
          <cell r="AF858">
            <v>137.06</v>
          </cell>
        </row>
        <row r="859">
          <cell r="W859" t="str">
            <v>33.304.981/0016-04</v>
          </cell>
          <cell r="X859" t="str">
            <v>SUPERMERCADOS MUNDIAL LTDA</v>
          </cell>
          <cell r="AC859" t="str">
            <v>RJ</v>
          </cell>
          <cell r="AD859" t="str">
            <v>Rio de Janeiro</v>
          </cell>
          <cell r="AE859" t="str">
            <v>PO REF NFCE 298943 - SUPERMERCADOS MUNDIAL (FUNDO FIXO 07/PRGA/2026 - ROSANGELA GOULART) Baseado em Pedidos de compra 16118.</v>
          </cell>
          <cell r="AF859">
            <v>90.6</v>
          </cell>
        </row>
        <row r="860">
          <cell r="W860" t="str">
            <v>10.911.381/0001-14</v>
          </cell>
          <cell r="X860" t="str">
            <v>POST EXPRESS TREZE DE MAIO SERVICOS POSTAIS LTDA</v>
          </cell>
          <cell r="Y860" t="str">
            <v>Itaú Unibanco  S.A.</v>
          </cell>
          <cell r="Z860">
            <v>341</v>
          </cell>
          <cell r="AA860">
            <v>8468</v>
          </cell>
          <cell r="AB860">
            <v>15363</v>
          </cell>
          <cell r="AC860" t="str">
            <v>RJ</v>
          </cell>
          <cell r="AD860" t="str">
            <v>Rio de Janeiro</v>
          </cell>
          <cell r="AE860" t="str">
            <v>PO REF A RECIBO 2949049724- CORREIOS (FUNDO FIXO 07/PRGA/2026 - ROSANGELA GOULART) Baseado em Pedidos de compra 16255.</v>
          </cell>
          <cell r="AF860">
            <v>28.6</v>
          </cell>
        </row>
        <row r="861">
          <cell r="W861" t="str">
            <v>03.123.142/0002-15</v>
          </cell>
          <cell r="X861" t="str">
            <v>DINIZ SUPERMERCADOS LIMITADA</v>
          </cell>
          <cell r="AC861" t="str">
            <v>CE</v>
          </cell>
          <cell r="AD861" t="str">
            <v>Juazeiro do Norte</v>
          </cell>
          <cell r="AE861" t="str">
            <v>PO REF. NFCE 8380 - DNIZ (FUNDO FIXO - 002_DNJU_2026- BRUNO SANTOS DE MELO) Baseado em Pedidos de compra 16280.</v>
          </cell>
          <cell r="AF861">
            <v>84.95</v>
          </cell>
        </row>
        <row r="862">
          <cell r="W862" t="str">
            <v>53.276.525/0001-10</v>
          </cell>
          <cell r="X862" t="str">
            <v>AGUAFILTRO LTDA</v>
          </cell>
          <cell r="AC862" t="str">
            <v>PA</v>
          </cell>
          <cell r="AD862" t="str">
            <v>Marabá</v>
          </cell>
          <cell r="AE862" t="str">
            <v>PO REF. DANFE 1381 - AGUAFILTRO (FUNDO FIXO -  003-DNMA-2026 - JOHNATHAN PIANCO SILVA) Baseado em Pedidos de compra 16204.</v>
          </cell>
          <cell r="AF862">
            <v>130</v>
          </cell>
        </row>
        <row r="863">
          <cell r="W863" t="str">
            <v>30.243.530/0001-21</v>
          </cell>
          <cell r="X863" t="str">
            <v>LUCENA E MADALENA COMERCIO DE GLP LTDA</v>
          </cell>
          <cell r="AC863" t="str">
            <v>PA</v>
          </cell>
          <cell r="AD863" t="str">
            <v>Marabá</v>
          </cell>
          <cell r="AE863" t="str">
            <v>PO REF. DANFE 497 - UNIGAS (FUNDO FIXO -  003-DNMA-2026 - JOHNATHAN PIANCO SILVA) Baseado em Pedidos de compra 16205.</v>
          </cell>
          <cell r="AF863">
            <v>140</v>
          </cell>
        </row>
        <row r="864">
          <cell r="W864" t="str">
            <v>17.076.181/0001-32</v>
          </cell>
          <cell r="X864" t="str">
            <v>MARABA TEMPER VIDROS LTDA</v>
          </cell>
          <cell r="AC864" t="str">
            <v>PA</v>
          </cell>
          <cell r="AD864" t="str">
            <v>Marabá</v>
          </cell>
          <cell r="AE864" t="str">
            <v>PO REF. NFE 17509 - FFX 003DNMA2026 -JOHNATHAN PIANCO Baseado em Pedidos de compra 16284.</v>
          </cell>
          <cell r="AF864">
            <v>300</v>
          </cell>
        </row>
        <row r="865">
          <cell r="W865" t="str">
            <v>52.878.160/0001-31</v>
          </cell>
          <cell r="X865" t="str">
            <v>52.878.160 ANDRESSA TAYNA LYRA DA SILVA</v>
          </cell>
          <cell r="AC865" t="str">
            <v>RJ</v>
          </cell>
          <cell r="AD865" t="str">
            <v>Rio de Janeiro</v>
          </cell>
          <cell r="AE865" t="str">
            <v>PO REF NFCE 36 - ANDRESSA TAYNA (FUNDO FIXO 002-DNBJR-2026 - ALEXANDRE SPENA) Baseado em Pedidos de compra 16286.</v>
          </cell>
          <cell r="AF865">
            <v>69.989999999999995</v>
          </cell>
        </row>
        <row r="866">
          <cell r="W866" t="str">
            <v>13.333.795/0001-00</v>
          </cell>
          <cell r="X866" t="str">
            <v>A DA COSTA CHAGAS EMPREENDIMENTOS LTDA</v>
          </cell>
          <cell r="AC866" t="str">
            <v>AP</v>
          </cell>
          <cell r="AD866" t="str">
            <v>Macapá</v>
          </cell>
          <cell r="AE866" t="str">
            <v>PO REF A NF 767- A DA COSTA (FUNDO FIXO-002DNMQ2026-RISONEIDE ANGELINA) Baseado em Pedidos de compra 16285.</v>
          </cell>
          <cell r="AF866">
            <v>950</v>
          </cell>
        </row>
        <row r="867">
          <cell r="W867" t="str">
            <v>06.310.639/0001-50</v>
          </cell>
          <cell r="X867" t="str">
            <v>C A PINHEIRO QUEIROZ LTDA</v>
          </cell>
          <cell r="AC867" t="str">
            <v>AP</v>
          </cell>
          <cell r="AD867" t="str">
            <v>Macapá</v>
          </cell>
          <cell r="AE867" t="str">
            <v>PO REF A NFSE 2894- C A PINHEIRO (FUNDO FIXO-002DNMQ2026-RISONEIDE ANGELINA) Baseado em Pedidos de compra 16287.</v>
          </cell>
          <cell r="AF867">
            <v>120</v>
          </cell>
        </row>
        <row r="868">
          <cell r="W868" t="str">
            <v>06.310.639/0001-50</v>
          </cell>
          <cell r="X868" t="str">
            <v>C A PINHEIRO QUEIROZ LTDA</v>
          </cell>
          <cell r="AC868" t="str">
            <v>AP</v>
          </cell>
          <cell r="AD868" t="str">
            <v>Macapá</v>
          </cell>
          <cell r="AE868" t="str">
            <v>PO REF A NF 2257- GUTO PECAS (FUNDO FIXO-002DNMQ2026-RISONEIDE ANGELINA) Baseado em Pedidos de compra 16288.</v>
          </cell>
          <cell r="AF868">
            <v>446</v>
          </cell>
        </row>
        <row r="869">
          <cell r="W869" t="str">
            <v>42.489.360/0001-49</v>
          </cell>
          <cell r="X869" t="str">
            <v>SF MAGAZINE COMERCIO E DISTRIBUICAO LTDA</v>
          </cell>
          <cell r="AC869" t="str">
            <v>GO</v>
          </cell>
          <cell r="AD869" t="str">
            <v>Goiânia</v>
          </cell>
          <cell r="AE869" t="str">
            <v>PO REF. A NFE 9796 -  FFX 002DNGO2026 - GLAUCIO HENRIQUE Baseado em Pedidos de compra 16212.</v>
          </cell>
          <cell r="AF869">
            <v>149</v>
          </cell>
        </row>
        <row r="870">
          <cell r="W870" t="str">
            <v>15.083.523/0001-16</v>
          </cell>
          <cell r="X870" t="str">
            <v>FERRAGISTA SANTA GENOVEVA LTDA</v>
          </cell>
          <cell r="AC870" t="str">
            <v>GO</v>
          </cell>
          <cell r="AD870" t="str">
            <v>Goiânia</v>
          </cell>
          <cell r="AE870" t="str">
            <v>PO REF. A NFE 4801 - FFX 002DNGO2026 - GLAUCIO HENRIQUE Baseado em Pedidos de compra 16213.</v>
          </cell>
          <cell r="AF870">
            <v>26</v>
          </cell>
        </row>
        <row r="871">
          <cell r="W871" t="str">
            <v>15.083.523/0001-16</v>
          </cell>
          <cell r="X871" t="str">
            <v>FERRAGISTA SANTA GENOVEVA LTDA</v>
          </cell>
          <cell r="AC871" t="str">
            <v>GO</v>
          </cell>
          <cell r="AD871" t="str">
            <v>Goiânia</v>
          </cell>
          <cell r="AE871" t="str">
            <v>PO REF. A NFE 4839 - FFX 002DNGO2026 - GLAUCIO HENRIQUE Baseado em Pedidos de compra 16214.</v>
          </cell>
          <cell r="AF871">
            <v>15</v>
          </cell>
        </row>
        <row r="872">
          <cell r="W872" t="str">
            <v>01.971.661/0002-08</v>
          </cell>
          <cell r="X872" t="str">
            <v>VIDEIRA PACK ALIMENTOS LTDA</v>
          </cell>
          <cell r="AC872" t="str">
            <v>GO</v>
          </cell>
          <cell r="AD872" t="str">
            <v>Goiânia</v>
          </cell>
          <cell r="AE872" t="str">
            <v>PO REF A NF. 10981- FFX 002DNGO2026 - GLAUCIO HENRIQUE Baseado em Pedidos de compra 16307.</v>
          </cell>
          <cell r="AF872">
            <v>57.5</v>
          </cell>
        </row>
        <row r="873">
          <cell r="W873" t="str">
            <v>01.586.380/0001-50</v>
          </cell>
          <cell r="X873" t="str">
            <v>CRD CENTRO DE RECURSOS DIAGNOSTICOS LTDA</v>
          </cell>
          <cell r="AC873" t="str">
            <v>GO</v>
          </cell>
          <cell r="AD873" t="str">
            <v>Goiânia</v>
          </cell>
          <cell r="AE873" t="str">
            <v>PO REF A NFSE 7219- FFX 002DNGO2026 - GLAUCIO HENRIQUE Baseado em Pedidos de compra 16308.</v>
          </cell>
          <cell r="AF873">
            <v>1294.96</v>
          </cell>
        </row>
        <row r="874">
          <cell r="W874" t="str">
            <v>23.762.869/0001-79</v>
          </cell>
          <cell r="X874" t="str">
            <v>FRANCINALDA LEITE FRAZAO</v>
          </cell>
          <cell r="AC874" t="str">
            <v>PB</v>
          </cell>
          <cell r="AD874" t="str">
            <v>Queimadas</v>
          </cell>
          <cell r="AE874" t="str">
            <v>PO REF A NF 492- FRANCINALDA (FUNDO FIXO- 002DNKG2026- GILSON POWELL) Baseado em Pedidos de compra 16309.</v>
          </cell>
          <cell r="AF874">
            <v>204</v>
          </cell>
        </row>
        <row r="875">
          <cell r="W875" t="str">
            <v>56.778.253/0001-45</v>
          </cell>
          <cell r="X875" t="str">
            <v>56.778.253 CLARA MARIA SILVA VASCONCELOS</v>
          </cell>
          <cell r="AC875" t="str">
            <v>PB</v>
          </cell>
          <cell r="AD875" t="str">
            <v>Campina Grande</v>
          </cell>
          <cell r="AE875" t="str">
            <v>PO REF A NFE 69- CLARA MARIA (FUNDO FIXO- 002DNKG2026- GILSON POWELL) Baseado em Pedidos de compra 16311.</v>
          </cell>
          <cell r="AF875">
            <v>14</v>
          </cell>
        </row>
        <row r="876">
          <cell r="W876" t="str">
            <v>29.904.996/0001-41</v>
          </cell>
          <cell r="X876" t="str">
            <v>RD IMPRESSOES E SERVICOS LTDA</v>
          </cell>
          <cell r="AC876" t="str">
            <v>PB</v>
          </cell>
          <cell r="AD876" t="str">
            <v>Campina Grande</v>
          </cell>
          <cell r="AE876" t="str">
            <v>PO REF A NFSE 2026000000000067- RD IMPRESSOES (FUNDO FIXO- 002DNKG2026- GILSON POWELL) Baseado em Pedidos de compra 16312.</v>
          </cell>
          <cell r="AF876">
            <v>262.5</v>
          </cell>
        </row>
        <row r="877">
          <cell r="W877" t="str">
            <v>24.894.526/0001-20</v>
          </cell>
          <cell r="X877" t="str">
            <v>ANA CECILIA COSTA SEVERO</v>
          </cell>
          <cell r="AC877" t="str">
            <v>PB</v>
          </cell>
          <cell r="AD877" t="str">
            <v>Campina Grande</v>
          </cell>
          <cell r="AE877" t="str">
            <v>PO REF A NFCE 45305- ANA CECILIA COSTA (FUNDO FIXO- 002DNKG2026- GILSON POWELL) Baseado em Pedidos de compra 16313.</v>
          </cell>
          <cell r="AF877">
            <v>285</v>
          </cell>
        </row>
        <row r="878">
          <cell r="W878" t="str">
            <v>26.614.912/0001-47</v>
          </cell>
          <cell r="X878" t="str">
            <v>EFE FORTE COMERCIO DE MATERIAL DE CONSTRUCAO LTDA</v>
          </cell>
          <cell r="AC878" t="str">
            <v>AM</v>
          </cell>
          <cell r="AD878" t="str">
            <v>Tefé</v>
          </cell>
          <cell r="AE878" t="str">
            <v>PO REF A NF 3189- TEFE FORTE (FUNDO FIXO-03/2026-ZIGOMAR DA SILVA) Baseado em Pedidos de compra 16321.</v>
          </cell>
          <cell r="AF878">
            <v>590.5</v>
          </cell>
        </row>
        <row r="879">
          <cell r="W879" t="str">
            <v>33.304.981/0016-04</v>
          </cell>
          <cell r="X879" t="str">
            <v>SUPERMERCADOS MUNDIAL LTDA</v>
          </cell>
          <cell r="AC879" t="str">
            <v>RJ</v>
          </cell>
          <cell r="AD879" t="str">
            <v>Rio de Janeiro</v>
          </cell>
          <cell r="AE879" t="str">
            <v>PO REF A NFCE 35889- SUPERMERCADOS MUNDIAL (FUNDO FIXO-005PRGA2026-ROSANGELA GOULART) Baseado em Pedidos de compra 16325.</v>
          </cell>
          <cell r="AF879">
            <v>118.96</v>
          </cell>
        </row>
        <row r="880">
          <cell r="W880" t="str">
            <v>58.733.057/0001-80</v>
          </cell>
          <cell r="X880" t="str">
            <v>HORTIFRUTI COLEGIO 2 LTDA</v>
          </cell>
          <cell r="AC880" t="str">
            <v>RJ</v>
          </cell>
          <cell r="AD880" t="str">
            <v>Rio de Janeiro</v>
          </cell>
          <cell r="AE880" t="str">
            <v>PO REF A NFCE 103546- HORTIFRUTI COLEGIO (FUNDO FIXO-005PRGA2026-ROSANGELA GOULART) Baseado em Pedidos de compra 16326.</v>
          </cell>
          <cell r="AF880">
            <v>24.68</v>
          </cell>
        </row>
        <row r="881">
          <cell r="W881" t="str">
            <v>33.130.543/0010-73</v>
          </cell>
          <cell r="X881" t="str">
            <v>CASAS GUANABARA COMESTIVEIS LTDA</v>
          </cell>
          <cell r="AC881" t="str">
            <v>RJ</v>
          </cell>
          <cell r="AD881" t="str">
            <v>Rio de Janeiro</v>
          </cell>
          <cell r="AE881" t="str">
            <v>PO REF A NFCE 357664- CASAS GUANABARA (FUNDO FIXO-005PRGA2026-ROSANGELA GOULART) Baseado em Pedidos de compra 16328.</v>
          </cell>
          <cell r="AF881">
            <v>63.32</v>
          </cell>
        </row>
        <row r="882">
          <cell r="X882" t="str">
            <v>RJ HAMER LTDA</v>
          </cell>
          <cell r="AC882" t="str">
            <v>SC</v>
          </cell>
          <cell r="AD882" t="str">
            <v>Jaraguá do Sul</v>
          </cell>
          <cell r="AE882" t="str">
            <v>PO REF. A NFE 46747 - FFX 002DNVT2026 TATIANA CARDONA Baseado em Pedidos de compra 16274.</v>
          </cell>
          <cell r="AF882">
            <v>120.31</v>
          </cell>
        </row>
        <row r="883">
          <cell r="W883" t="str">
            <v>01.689.738/0001-70</v>
          </cell>
          <cell r="X883" t="str">
            <v>MOREIRA E TAVARES COMERCIO DE FRUTAS LTDA</v>
          </cell>
          <cell r="AC883" t="str">
            <v>RJ</v>
          </cell>
          <cell r="AD883" t="str">
            <v>Rio de Janeiro</v>
          </cell>
          <cell r="AE883" t="str">
            <v>PO REF A NFCE 13373- MOREIRA E TAVARES(FUNDO FIXO-005PRGA2026-ROSANGELA GOULART) Baseado em Pedidos de compra 16329.</v>
          </cell>
          <cell r="AF883">
            <v>43.04</v>
          </cell>
        </row>
        <row r="884">
          <cell r="W884" t="str">
            <v>29.298.312/0001-05</v>
          </cell>
          <cell r="X884" t="str">
            <v>ORGANIZACOES FARINHA PURA LTDA</v>
          </cell>
          <cell r="AC884" t="str">
            <v>RJ</v>
          </cell>
          <cell r="AD884" t="str">
            <v>Rio de Janeiro</v>
          </cell>
          <cell r="AE884" t="str">
            <v>PO REF A NFCE 22098- ORGANIZACOES FARINHA PURA (FUNDO FIXO-005PRGA2026-ROSANGELA GOULART) Baseado em Pedidos de compra 16330.</v>
          </cell>
          <cell r="AF884">
            <v>11.99</v>
          </cell>
        </row>
        <row r="885">
          <cell r="W885" t="str">
            <v>58.824.305/0001-06</v>
          </cell>
          <cell r="X885" t="str">
            <v>58.824.305 ANDREA DA SILVA LASSIO</v>
          </cell>
          <cell r="AC885" t="str">
            <v>RJ</v>
          </cell>
          <cell r="AD885" t="str">
            <v>Rio de Janeiro</v>
          </cell>
          <cell r="AE885" t="str">
            <v>PO REF A NFSE 17- ANDREA DA SILVA (FUNDO FIXO-005PRGA2026-ROSANGELA GOULART) Baseado em Pedidos de compra 16412.</v>
          </cell>
          <cell r="AF885">
            <v>310</v>
          </cell>
        </row>
        <row r="886">
          <cell r="W886" t="str">
            <v>29.298.312/0001-05</v>
          </cell>
          <cell r="X886" t="str">
            <v>ORGANIZACOES FARINHA PURA LTDA</v>
          </cell>
          <cell r="AC886" t="str">
            <v>RJ</v>
          </cell>
          <cell r="AD886" t="str">
            <v>Rio de Janeiro</v>
          </cell>
          <cell r="AE886" t="str">
            <v>PO REF A NFCE 22094- ORGANIZACOES FARINHA PURA (FUNDO FIXO-005PRGA2026-ROSANGELA GOULART) Baseado em Pedidos de compra 16332.</v>
          </cell>
          <cell r="AF886">
            <v>609.35</v>
          </cell>
        </row>
        <row r="887">
          <cell r="W887" t="str">
            <v>25.231.064/0001-24</v>
          </cell>
          <cell r="X887" t="str">
            <v>CONFEITARIA 106 LTDA</v>
          </cell>
          <cell r="AC887" t="str">
            <v>RJ</v>
          </cell>
          <cell r="AD887" t="str">
            <v>Rio de Janeiro</v>
          </cell>
          <cell r="AE887" t="str">
            <v>PO REF A NFCE 617- CONFEITARIA 106 (FUNDO FIXO-005PRGA2026-ROSANGELA GOULART) Baseado em Pedidos de compra 16334.</v>
          </cell>
          <cell r="AF887">
            <v>28</v>
          </cell>
        </row>
        <row r="888">
          <cell r="W888" t="str">
            <v>13.594.751/0008-00</v>
          </cell>
          <cell r="X888" t="str">
            <v>NOVA GERACAO COMESTIVEIS S.A</v>
          </cell>
          <cell r="AC888" t="str">
            <v>RJ</v>
          </cell>
          <cell r="AD888" t="str">
            <v>Rio de Janeiro</v>
          </cell>
          <cell r="AE888" t="str">
            <v>PO REF A NFCE 658973- NOVA GERACAO (FUNDO FIXO-005PRGA2026-ROSANGELA GOULART) Baseado em Pedidos de compra 16336.</v>
          </cell>
          <cell r="AF888">
            <v>91.66</v>
          </cell>
        </row>
        <row r="889">
          <cell r="X889" t="str">
            <v>ROSÂNGELA GOULART QUARESMA</v>
          </cell>
          <cell r="Y889" t="str">
            <v>Banco Bradesco S.A.</v>
          </cell>
          <cell r="Z889">
            <v>237</v>
          </cell>
          <cell r="AA889">
            <v>3176</v>
          </cell>
          <cell r="AB889">
            <v>680132</v>
          </cell>
          <cell r="AC889" t="str">
            <v>RJ</v>
          </cell>
          <cell r="AD889" t="str">
            <v>Rio de Janeiro</v>
          </cell>
          <cell r="AE889" t="str">
            <v>PO REF A GASTOS SEM COMPROVANTES (FUNDO FIXO-005PRGA2026-ROSANGELA GOULART) Baseado em Pedidos de compra 16338.</v>
          </cell>
          <cell r="AF889">
            <v>16</v>
          </cell>
        </row>
        <row r="890">
          <cell r="W890" t="str">
            <v>30.029.194/0001-19</v>
          </cell>
          <cell r="X890" t="str">
            <v>30.029.194 ANDERSON GALDINO DA SILVA</v>
          </cell>
          <cell r="AC890" t="str">
            <v>ES</v>
          </cell>
          <cell r="AD890" t="str">
            <v>Vitória</v>
          </cell>
          <cell r="AE890" t="str">
            <v>PO REF.A NFSE  281 - FFX 002DNVT2026 - TATIANA CARDONA Baseado em Pedidos de compra 16269.</v>
          </cell>
          <cell r="AF890">
            <v>330</v>
          </cell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>
  <person displayName="Brandao, Rafaelle Goncalves Ferreira" id="{0F17CCB5-40DD-492C-82A2-3756F05686F2}" userId="S::rafbrandao@deloitte.com::f2fdc6ef-094c-40ff-91e2-9f9652ce5ec5" providerId="AD"/>
</personList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02DCDBE-FB0C-463A-8DE9-03E66B410DB5}" name="Tabela8" displayName="Tabela8" ref="B10:AE228" totalsRowShown="0" headerRowDxfId="80" dataDxfId="79">
  <autoFilter ref="B10:AE228" xr:uid="{402DCDBE-FB0C-463A-8DE9-03E66B410DB5}"/>
  <tableColumns count="30">
    <tableColumn id="1" xr3:uid="{465C1C06-477C-4D39-8E06-5E380D264F28}" name="CONTRATADA" dataDxfId="78" totalsRowDxfId="77"/>
    <tableColumn id="25" xr3:uid="{F904FDA1-84E2-40C9-BD67-5F3A1CA3C8F3}" name="STATUS ATUAL" dataDxfId="76" totalsRowDxfId="75"/>
    <tableColumn id="32" xr3:uid="{4B3E364C-7B63-4AB7-8CCE-F6CC35BD9E63}" name="CNPJ" dataDxfId="74" totalsRowDxfId="73"/>
    <tableColumn id="3" xr3:uid="{576879D5-EAB1-495E-AAC7-5DDBD0CB76D5}" name="TERMO DE CONTRATO" dataDxfId="72" totalsRowDxfId="71"/>
    <tableColumn id="24" xr3:uid="{0C7590C8-7AB1-4A29-A410-934F5CED49D0}" name="PA DO CONTRATO" dataDxfId="70" totalsRowDxfId="69"/>
    <tableColumn id="5" xr3:uid="{812A4ADD-B41E-4E52-B5C3-E29AF9BA8D8A}" name="LOCALIDADE" dataDxfId="68" totalsRowDxfId="67"/>
    <tableColumn id="36" xr3:uid="{039B6302-C93A-46FB-9C11-042CEBE4FAA8}" name="SALDO LEGADO (Smart)" dataDxfId="66" totalsRowDxfId="65"/>
    <tableColumn id="20" xr3:uid="{BA5DEAC1-F35A-4C07-9DF4-F152650D064F}" name="Saldo junho/25" dataDxfId="64" totalsRowDxfId="63"/>
    <tableColumn id="18" xr3:uid="{0D78A72A-135A-45FC-A51C-0B8DD96AA947}" name="Saldo julho/25" dataDxfId="62" totalsRowDxfId="61"/>
    <tableColumn id="7" xr3:uid="{21A31A42-1795-42CA-B11B-D47A1160D518}" name="Realizado - Julho" dataDxfId="60" totalsRowDxfId="59"/>
    <tableColumn id="8" xr3:uid="{B5755934-85F9-4B40-9ACD-BB275876B374}" name="Realizado - Agosto" dataDxfId="58" totalsRowDxfId="57"/>
    <tableColumn id="9" xr3:uid="{0539C35A-F0BB-444A-8D29-AC1DACBBC6A1}" name="Realizado - Setembro" dataDxfId="56" totalsRowDxfId="55"/>
    <tableColumn id="10" xr3:uid="{B3709ED2-3F67-4D87-8951-EF0BBB4AAF13}" name="Realizado - Outubro" dataDxfId="54" totalsRowDxfId="53"/>
    <tableColumn id="22" xr3:uid="{F0FC9ED1-BB63-424E-A29B-25BB456B6E06}" name="Total realizado até out/2025" dataDxfId="52" totalsRowDxfId="51">
      <calculatedColumnFormula>SUM(Tabela8[[#This Row],[Realizado - Julho]:[Realizado - Outubro]])</calculatedColumnFormula>
    </tableColumn>
    <tableColumn id="31" xr3:uid="{0384A9B5-1CE0-457E-B07E-A337B3A19C81}" name="Saldo de Outubro" dataDxfId="50" totalsRowDxfId="49">
      <calculatedColumnFormula>Tabela8[[#This Row],[Saldo junho/25]]-Tabela8[[#This Row],[Total realizado até out/2025]]</calculatedColumnFormula>
    </tableColumn>
    <tableColumn id="12" xr3:uid="{0362BB85-9D30-422E-B98E-6802CC108368}" name="Realizado - Novembro" dataDxfId="48" totalsRowDxfId="47"/>
    <tableColumn id="4" xr3:uid="{F8BB370A-B0E1-490A-AFC1-B2EF16E96AFC}" name="Total realizado até novembro" dataDxfId="46" totalsRowDxfId="45">
      <calculatedColumnFormula>Tabela8[[#This Row],[Realizado - Novembro]]+Tabela8[[#This Row],[Total realizado até out/2025]]</calculatedColumnFormula>
    </tableColumn>
    <tableColumn id="13" xr3:uid="{6F43D42C-BFBE-46EF-B560-84B0BD11EF0D}" name="Saldo de Novembro" dataDxfId="44" totalsRowDxfId="43">
      <calculatedColumnFormula>#REF!-Tabela8[[#This Row],[Realizado - Novembro]]</calculatedColumnFormula>
    </tableColumn>
    <tableColumn id="14" xr3:uid="{413A54E6-9F7F-4031-A2EE-6689D93C988F}" name="Realizado - Dezembro" dataDxfId="42" totalsRowDxfId="41"/>
    <tableColumn id="6" xr3:uid="{D4635118-5F60-4B2E-99D7-264E95B5E2EC}" name="Total realizado até Dezembro" dataDxfId="40" totalsRowDxfId="39">
      <calculatedColumnFormula>Tabela8[[#This Row],[Realizado - Dezembro]]+Tabela8[[#This Row],[Total realizado até novembro]]</calculatedColumnFormula>
    </tableColumn>
    <tableColumn id="11" xr3:uid="{6752E02D-2C92-4A94-8C72-B78D4FD3DDF0}" name="Saldo de Dezembro" dataDxfId="38" totalsRowDxfId="37">
      <calculatedColumnFormula>Tabela8[[#This Row],[Saldo de Outubro]]-Tabela8[[#This Row],[Realizado - Novembro]]</calculatedColumnFormula>
    </tableColumn>
    <tableColumn id="15" xr3:uid="{C12DC951-67A6-43A2-AC8B-8CDA48732C2D}" name="Realizado - Janeiro" dataDxfId="36" totalsRowDxfId="35"/>
    <tableColumn id="17" xr3:uid="{C8BD9326-1384-481F-AE60-1CF88A32E39E}" name="Total realizado até Janeiro" dataDxfId="34" totalsRowDxfId="33">
      <calculatedColumnFormula>Tabela8[[#This Row],[Total realizado até Dezembro]]+Tabela8[[#This Row],[Realizado - Janeiro]]</calculatedColumnFormula>
    </tableColumn>
    <tableColumn id="19" xr3:uid="{E330F8E1-3769-478F-B668-1ED37339B2FF}" name="Saldo de Janeiro" dataDxfId="32" totalsRowDxfId="31">
      <calculatedColumnFormula>Tabela8[[#This Row],[Saldo de Dezembro]]-Tabela8[[#This Row],[Realizado - Janeiro]]</calculatedColumnFormula>
    </tableColumn>
    <tableColumn id="2" xr3:uid="{56A7AE43-A727-4903-97E8-E2C527AFAAC7}" name="Realizado - Fevereiro" dataDxfId="30"/>
    <tableColumn id="16" xr3:uid="{11102E39-6FF5-4185-906C-1F82B6050DC0}" name="Total realizado até Fevereiro" dataDxfId="29"/>
    <tableColumn id="21" xr3:uid="{99A15F55-1DFC-4072-AD24-4B0EBEC41536}" name="Saldo de Fevereiro" dataDxfId="28"/>
    <tableColumn id="23" xr3:uid="{2E63D3A0-D4DC-4585-B5F4-95CD3C330C2F}" name="Realizado - Março" dataDxfId="27" dataCellStyle="Moeda"/>
    <tableColumn id="26" xr3:uid="{A36E2824-D870-49FF-BB77-C104FEF794CF}" name="Total realizado até Março" dataDxfId="26">
      <calculatedColumnFormula>Tabela8[[#This Row],[Total realizado até Fevereiro]]+Tabela8[[#This Row],[Realizado - Março]]</calculatedColumnFormula>
    </tableColumn>
    <tableColumn id="27" xr3:uid="{14F7B67E-C209-4F78-A96E-2874EE38E898}" name="Saldo de Março" dataDxfId="25">
      <calculatedColumnFormula>Tabela8[[#This Row],[Saldo de Fevereiro]]-Tabela8[[#This Row],[Realizado - Março]]</calculatedColumnFormula>
    </tableColumn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Q205" dT="2026-01-26T21:12:04.85" personId="{0F17CCB5-40DD-492C-82A2-3756F05686F2}" id="{943B99EF-E0CD-478F-8F87-849C81A56926}">
    <text>CONFERIR VALOR TOTAL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hyperlink" Target="https://siga.navbrasil.gov.br/sigaex/app/expediente/doc/exibir?sigla=SD-ADM-2025/01347" TargetMode="External"/><Relationship Id="rId6" Type="http://schemas.microsoft.com/office/2017/10/relationships/threadedComment" Target="../threadedComments/threadedComment1.xml"/><Relationship Id="rId5" Type="http://schemas.openxmlformats.org/officeDocument/2006/relationships/comments" Target="../comments1.xm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93E5CE-A00A-46CA-8143-0B678CAA8634}">
  <dimension ref="A2:AE234"/>
  <sheetViews>
    <sheetView showGridLines="0" tabSelected="1" zoomScale="70" zoomScaleNormal="70" workbookViewId="0">
      <pane ySplit="10" topLeftCell="A11" activePane="bottomLeft" state="frozen"/>
      <selection activeCell="A8" sqref="A8"/>
      <selection pane="bottomLeft" activeCell="E9" sqref="E9"/>
    </sheetView>
  </sheetViews>
  <sheetFormatPr defaultRowHeight="14.5" x14ac:dyDescent="0.35"/>
  <cols>
    <col min="1" max="1" width="2.1796875" customWidth="1"/>
    <col min="2" max="2" width="104.7265625" style="42" bestFit="1" customWidth="1"/>
    <col min="3" max="3" width="15.26953125" style="1" customWidth="1"/>
    <col min="4" max="4" width="19.1796875" style="1" bestFit="1" customWidth="1"/>
    <col min="5" max="5" width="22" style="1" customWidth="1"/>
    <col min="6" max="6" width="33.81640625" style="6" customWidth="1"/>
    <col min="7" max="7" width="25.453125" style="1" customWidth="1"/>
    <col min="8" max="8" width="48.453125" style="3" customWidth="1"/>
    <col min="9" max="9" width="27.453125" style="3" customWidth="1"/>
    <col min="10" max="10" width="26.7265625" style="4" customWidth="1"/>
    <col min="11" max="11" width="25.81640625" style="4" customWidth="1"/>
    <col min="12" max="12" width="23.453125" style="4" customWidth="1"/>
    <col min="13" max="13" width="31.453125" style="4" customWidth="1"/>
    <col min="14" max="14" width="29.453125" style="4" customWidth="1"/>
    <col min="15" max="15" width="27" style="4" customWidth="1"/>
    <col min="16" max="16" width="30.1796875" style="5" customWidth="1"/>
    <col min="17" max="17" width="24.453125" style="5" customWidth="1"/>
    <col min="18" max="18" width="27" style="5" customWidth="1"/>
    <col min="19" max="19" width="32.26953125" style="5" customWidth="1"/>
    <col min="20" max="20" width="24.1796875" style="5" customWidth="1"/>
    <col min="21" max="21" width="27" style="5" customWidth="1"/>
    <col min="22" max="22" width="24.7265625" style="5" customWidth="1"/>
    <col min="23" max="23" width="22.1796875" style="5" customWidth="1"/>
    <col min="24" max="24" width="27" style="5" customWidth="1"/>
    <col min="25" max="25" width="27.1796875" style="5" customWidth="1"/>
    <col min="26" max="26" width="23.453125" customWidth="1"/>
    <col min="27" max="27" width="28.81640625" customWidth="1"/>
    <col min="28" max="28" width="21.26953125" customWidth="1"/>
    <col min="29" max="29" width="27.81640625" customWidth="1"/>
    <col min="30" max="30" width="32.54296875" customWidth="1"/>
    <col min="31" max="31" width="27.08984375" customWidth="1"/>
  </cols>
  <sheetData>
    <row r="2" spans="2:31" x14ac:dyDescent="0.35">
      <c r="F2" s="2"/>
    </row>
    <row r="3" spans="2:31" x14ac:dyDescent="0.35">
      <c r="D3" s="42"/>
      <c r="E3" s="6"/>
      <c r="I3" s="7"/>
    </row>
    <row r="8" spans="2:31" ht="15.5" x14ac:dyDescent="0.35">
      <c r="B8" s="58" t="s">
        <v>899</v>
      </c>
    </row>
    <row r="9" spans="2:31" ht="21" x14ac:dyDescent="0.5">
      <c r="I9" s="56">
        <v>2025</v>
      </c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7">
        <v>2026</v>
      </c>
      <c r="X9" s="57"/>
      <c r="Y9" s="57"/>
      <c r="Z9" s="57"/>
      <c r="AA9" s="57"/>
      <c r="AB9" s="57"/>
      <c r="AC9" s="57"/>
      <c r="AD9" s="57"/>
      <c r="AE9" s="57"/>
    </row>
    <row r="10" spans="2:31" s="8" customFormat="1" ht="37" customHeight="1" x14ac:dyDescent="0.35">
      <c r="B10" s="9" t="s">
        <v>0</v>
      </c>
      <c r="C10" s="9" t="s">
        <v>1</v>
      </c>
      <c r="D10" s="9" t="s">
        <v>2</v>
      </c>
      <c r="E10" s="9" t="s">
        <v>3</v>
      </c>
      <c r="F10" s="9" t="s">
        <v>4</v>
      </c>
      <c r="G10" s="9" t="s">
        <v>5</v>
      </c>
      <c r="H10" s="9" t="s">
        <v>6</v>
      </c>
      <c r="I10" s="12" t="s">
        <v>7</v>
      </c>
      <c r="J10" s="12" t="s">
        <v>8</v>
      </c>
      <c r="K10" s="11" t="s">
        <v>9</v>
      </c>
      <c r="L10" s="11" t="s">
        <v>10</v>
      </c>
      <c r="M10" s="11" t="s">
        <v>11</v>
      </c>
      <c r="N10" s="11" t="s">
        <v>12</v>
      </c>
      <c r="O10" s="10" t="s">
        <v>13</v>
      </c>
      <c r="P10" s="12" t="s">
        <v>14</v>
      </c>
      <c r="Q10" s="11" t="s">
        <v>15</v>
      </c>
      <c r="R10" s="10" t="s">
        <v>16</v>
      </c>
      <c r="S10" s="12" t="s">
        <v>17</v>
      </c>
      <c r="T10" s="11" t="s">
        <v>18</v>
      </c>
      <c r="U10" s="10" t="s">
        <v>19</v>
      </c>
      <c r="V10" s="12" t="s">
        <v>20</v>
      </c>
      <c r="W10" s="13" t="s">
        <v>21</v>
      </c>
      <c r="X10" s="10" t="s">
        <v>22</v>
      </c>
      <c r="Y10" s="12" t="s">
        <v>23</v>
      </c>
      <c r="Z10" s="13" t="s">
        <v>24</v>
      </c>
      <c r="AA10" s="10" t="s">
        <v>25</v>
      </c>
      <c r="AB10" s="12" t="s">
        <v>26</v>
      </c>
      <c r="AC10" s="54" t="s">
        <v>892</v>
      </c>
      <c r="AD10" s="10" t="s">
        <v>893</v>
      </c>
      <c r="AE10" s="12" t="s">
        <v>894</v>
      </c>
    </row>
    <row r="11" spans="2:31" ht="14.15" customHeight="1" x14ac:dyDescent="0.35">
      <c r="B11" s="36" t="s">
        <v>27</v>
      </c>
      <c r="C11" s="1" t="s">
        <v>28</v>
      </c>
      <c r="D11" s="1" t="s">
        <v>29</v>
      </c>
      <c r="E11" s="1" t="s">
        <v>30</v>
      </c>
      <c r="F11" s="1" t="s">
        <v>31</v>
      </c>
      <c r="G11" s="1" t="s">
        <v>32</v>
      </c>
      <c r="H11" s="1" t="s">
        <v>33</v>
      </c>
      <c r="I11" s="14">
        <v>193172.26</v>
      </c>
      <c r="J11" s="14">
        <v>172251.06</v>
      </c>
      <c r="K11" s="4">
        <v>20921.2</v>
      </c>
      <c r="L11" s="4">
        <v>498.86</v>
      </c>
      <c r="M11" s="4">
        <v>20921.2</v>
      </c>
      <c r="N11" s="4">
        <v>163.95</v>
      </c>
      <c r="O11" s="4">
        <f>SUM(Tabela8[[#This Row],[Realizado - Julho]:[Realizado - Outubro]])</f>
        <v>42505.21</v>
      </c>
      <c r="P11" s="4">
        <f>Tabela8[[#This Row],[Saldo junho/25]]-Tabela8[[#This Row],[Total realizado até out/2025]]</f>
        <v>150667.05000000002</v>
      </c>
      <c r="Q11" s="4">
        <v>20921.2</v>
      </c>
      <c r="R11" s="4">
        <f>Tabela8[[#This Row],[Realizado - Novembro]]+Tabela8[[#This Row],[Total realizado até out/2025]]</f>
        <v>63426.41</v>
      </c>
      <c r="S11" s="14">
        <f>Tabela8[[#This Row],[Saldo de Outubro]]-Tabela8[[#This Row],[Realizado - Novembro]]</f>
        <v>129745.85000000002</v>
      </c>
      <c r="T11" s="14">
        <v>20921.2</v>
      </c>
      <c r="U11" s="14">
        <f>Tabela8[[#This Row],[Realizado - Dezembro]]+Tabela8[[#This Row],[Total realizado até novembro]]</f>
        <v>84347.61</v>
      </c>
      <c r="V11" s="14">
        <f>Tabela8[[#This Row],[Saldo de Novembro]]-Tabela8[[#This Row],[Realizado - Dezembro]]</f>
        <v>108824.65000000002</v>
      </c>
      <c r="W11" s="3">
        <v>20921.2</v>
      </c>
      <c r="X11" s="3">
        <f>Tabela8[[#This Row],[Total realizado até Dezembro]]+Tabela8[[#This Row],[Realizado - Janeiro]]</f>
        <v>105268.81</v>
      </c>
      <c r="Y11" s="3">
        <f>Tabela8[[#This Row],[Saldo de Dezembro]]-Tabela8[[#This Row],[Realizado - Janeiro]]</f>
        <v>87903.450000000026</v>
      </c>
      <c r="Z11" s="14">
        <v>20921.2</v>
      </c>
      <c r="AA11" s="3">
        <v>126190.01</v>
      </c>
      <c r="AB11" s="14">
        <v>66982.250000000029</v>
      </c>
      <c r="AC11" s="4">
        <v>20921.2</v>
      </c>
      <c r="AD11" s="55">
        <f>Tabela8[[#This Row],[Total realizado até Fevereiro]]+Tabela8[[#This Row],[Realizado - Março]]</f>
        <v>147111.21</v>
      </c>
      <c r="AE11" s="55">
        <f>Tabela8[[#This Row],[Saldo de Fevereiro]]-Tabela8[[#This Row],[Realizado - Março]]</f>
        <v>46061.050000000032</v>
      </c>
    </row>
    <row r="12" spans="2:31" ht="14.15" customHeight="1" x14ac:dyDescent="0.35">
      <c r="B12" s="42" t="s">
        <v>34</v>
      </c>
      <c r="C12" s="1" t="s">
        <v>35</v>
      </c>
      <c r="D12" s="1" t="s">
        <v>36</v>
      </c>
      <c r="E12" s="1" t="s">
        <v>37</v>
      </c>
      <c r="F12" s="1" t="s">
        <v>38</v>
      </c>
      <c r="G12" s="1" t="s">
        <v>39</v>
      </c>
      <c r="H12" s="37">
        <v>0</v>
      </c>
      <c r="I12" s="14">
        <v>0</v>
      </c>
      <c r="J12" s="14">
        <v>0</v>
      </c>
      <c r="K12" s="4">
        <v>0</v>
      </c>
      <c r="L12" s="4">
        <v>0</v>
      </c>
      <c r="M12" s="4">
        <v>0</v>
      </c>
      <c r="N12" s="4">
        <v>0</v>
      </c>
      <c r="O12" s="4">
        <f>SUM(Tabela8[[#This Row],[Realizado - Julho]:[Realizado - Outubro]])</f>
        <v>0</v>
      </c>
      <c r="P12" s="4">
        <f>Tabela8[[#This Row],[Saldo junho/25]]-Tabela8[[#This Row],[Total realizado até out/2025]]</f>
        <v>0</v>
      </c>
      <c r="Q12" s="4">
        <v>0</v>
      </c>
      <c r="R12" s="4">
        <f>Tabela8[[#This Row],[Realizado - Novembro]]+Tabela8[[#This Row],[Total realizado até out/2025]]</f>
        <v>0</v>
      </c>
      <c r="S12" s="14">
        <f>Tabela8[[#This Row],[Saldo de Outubro]]-Tabela8[[#This Row],[Realizado - Novembro]]</f>
        <v>0</v>
      </c>
      <c r="T12" s="14">
        <v>0</v>
      </c>
      <c r="U12" s="14">
        <f>Tabela8[[#This Row],[Realizado - Dezembro]]+Tabela8[[#This Row],[Total realizado até novembro]]</f>
        <v>0</v>
      </c>
      <c r="V12" s="14">
        <f>Tabela8[[#This Row],[Saldo de Outubro]]-Tabela8[[#This Row],[Realizado - Novembro]]</f>
        <v>0</v>
      </c>
      <c r="W12" s="3">
        <v>0</v>
      </c>
      <c r="X12" s="3">
        <f>Tabela8[[#This Row],[Total realizado até Dezembro]]+Tabela8[[#This Row],[Realizado - Janeiro]]</f>
        <v>0</v>
      </c>
      <c r="Y12" s="3">
        <f>Tabela8[[#This Row],[Saldo de Dezembro]]-Tabela8[[#This Row],[Realizado - Janeiro]]</f>
        <v>0</v>
      </c>
      <c r="Z12" s="14">
        <v>0</v>
      </c>
      <c r="AA12" s="3">
        <f>Tabela8[[#This Row],[Total realizado até Janeiro]]+Tabela8[[#This Row],[Realizado - Fevereiro]]</f>
        <v>0</v>
      </c>
      <c r="AB12" s="14">
        <f>Tabela8[[#This Row],[Saldo de Janeiro]]-Tabela8[[#This Row],[Realizado - Fevereiro]]</f>
        <v>0</v>
      </c>
      <c r="AC12" s="4">
        <v>0</v>
      </c>
      <c r="AD12" s="55">
        <f>Tabela8[[#This Row],[Total realizado até Fevereiro]]+Tabela8[[#This Row],[Realizado - Março]]</f>
        <v>0</v>
      </c>
      <c r="AE12" s="55">
        <f>Tabela8[[#This Row],[Saldo de Fevereiro]]-Tabela8[[#This Row],[Realizado - Março]]</f>
        <v>0</v>
      </c>
    </row>
    <row r="13" spans="2:31" ht="14.15" customHeight="1" x14ac:dyDescent="0.35">
      <c r="B13" s="36" t="s">
        <v>40</v>
      </c>
      <c r="C13" s="1" t="s">
        <v>28</v>
      </c>
      <c r="D13" s="1" t="s">
        <v>41</v>
      </c>
      <c r="E13" s="1" t="s">
        <v>42</v>
      </c>
      <c r="F13" s="1" t="s">
        <v>43</v>
      </c>
      <c r="G13" s="1" t="s">
        <v>44</v>
      </c>
      <c r="H13" s="1" t="s">
        <v>45</v>
      </c>
      <c r="I13" s="14">
        <v>379527.31</v>
      </c>
      <c r="J13" s="14">
        <v>373478.9</v>
      </c>
      <c r="K13" s="4">
        <v>12042.59</v>
      </c>
      <c r="L13" s="4">
        <v>15860.240000000002</v>
      </c>
      <c r="M13" s="4">
        <v>12361.57</v>
      </c>
      <c r="N13" s="4">
        <v>12103.25</v>
      </c>
      <c r="O13" s="4">
        <f>SUM(Tabela8[[#This Row],[Realizado - Julho]:[Realizado - Outubro]])</f>
        <v>52367.65</v>
      </c>
      <c r="P13" s="4">
        <f>Tabela8[[#This Row],[Saldo junho/25]]-Tabela8[[#This Row],[Total realizado até out/2025]]</f>
        <v>327159.65999999997</v>
      </c>
      <c r="Q13" s="5">
        <v>0</v>
      </c>
      <c r="R13" s="4">
        <f>Tabela8[[#This Row],[Realizado - Novembro]]+Tabela8[[#This Row],[Total realizado até out/2025]]</f>
        <v>52367.65</v>
      </c>
      <c r="S13" s="14">
        <f>Tabela8[[#This Row],[Saldo de Outubro]]-Tabela8[[#This Row],[Realizado - Novembro]]</f>
        <v>327159.65999999997</v>
      </c>
      <c r="T13" s="14">
        <v>12249.43</v>
      </c>
      <c r="U13" s="14">
        <f>Tabela8[[#This Row],[Realizado - Dezembro]]+Tabela8[[#This Row],[Total realizado até novembro]]</f>
        <v>64617.08</v>
      </c>
      <c r="V13" s="14">
        <f>Tabela8[[#This Row],[Saldo de Novembro]]-Tabela8[[#This Row],[Realizado - Dezembro]]</f>
        <v>314910.23</v>
      </c>
      <c r="W13" s="3">
        <v>0</v>
      </c>
      <c r="X13" s="3">
        <f>Tabela8[[#This Row],[Total realizado até Dezembro]]+Tabela8[[#This Row],[Realizado - Janeiro]]</f>
        <v>64617.08</v>
      </c>
      <c r="Y13" s="3">
        <f>Tabela8[[#This Row],[Saldo de Dezembro]]-Tabela8[[#This Row],[Realizado - Janeiro]]</f>
        <v>314910.23</v>
      </c>
      <c r="Z13" s="14">
        <v>0</v>
      </c>
      <c r="AA13" s="3">
        <v>64617.08</v>
      </c>
      <c r="AB13" s="14">
        <v>314910.23</v>
      </c>
      <c r="AC13" s="4">
        <v>0</v>
      </c>
      <c r="AD13" s="55">
        <f>Tabela8[[#This Row],[Total realizado até Fevereiro]]+Tabela8[[#This Row],[Realizado - Março]]</f>
        <v>64617.08</v>
      </c>
      <c r="AE13" s="55">
        <f>Tabela8[[#This Row],[Saldo de Fevereiro]]-Tabela8[[#This Row],[Realizado - Março]]</f>
        <v>314910.23</v>
      </c>
    </row>
    <row r="14" spans="2:31" ht="14.15" customHeight="1" x14ac:dyDescent="0.35">
      <c r="B14" s="36" t="s">
        <v>46</v>
      </c>
      <c r="C14" s="1" t="s">
        <v>28</v>
      </c>
      <c r="D14" s="1" t="s">
        <v>47</v>
      </c>
      <c r="E14" s="1" t="s">
        <v>48</v>
      </c>
      <c r="F14" s="1" t="s">
        <v>49</v>
      </c>
      <c r="G14" s="1" t="s">
        <v>50</v>
      </c>
      <c r="H14" s="1" t="s">
        <v>51</v>
      </c>
      <c r="I14" s="14">
        <v>95073.44</v>
      </c>
      <c r="J14" s="14">
        <v>0</v>
      </c>
      <c r="K14" s="4">
        <v>0</v>
      </c>
      <c r="L14" s="4">
        <v>0</v>
      </c>
      <c r="M14" s="4">
        <v>0</v>
      </c>
      <c r="N14" s="4">
        <v>0</v>
      </c>
      <c r="O14" s="4">
        <f>SUM(Tabela8[[#This Row],[Realizado - Julho]:[Realizado - Outubro]])</f>
        <v>0</v>
      </c>
      <c r="P14" s="4">
        <f>Tabela8[[#This Row],[Saldo junho/25]]-Tabela8[[#This Row],[Total realizado até out/2025]]</f>
        <v>95073.44</v>
      </c>
      <c r="Q14" s="4">
        <v>0</v>
      </c>
      <c r="R14" s="4">
        <f>Tabela8[[#This Row],[Realizado - Novembro]]+Tabela8[[#This Row],[Total realizado até out/2025]]</f>
        <v>0</v>
      </c>
      <c r="S14" s="14">
        <f>Tabela8[[#This Row],[Saldo de Outubro]]-Tabela8[[#This Row],[Realizado - Novembro]]</f>
        <v>95073.44</v>
      </c>
      <c r="T14" s="14">
        <v>0</v>
      </c>
      <c r="U14" s="14">
        <f>Tabela8[[#This Row],[Realizado - Dezembro]]+Tabela8[[#This Row],[Total realizado até novembro]]</f>
        <v>0</v>
      </c>
      <c r="V14" s="14">
        <f>Tabela8[[#This Row],[Saldo de Novembro]]-Tabela8[[#This Row],[Realizado - Dezembro]]</f>
        <v>95073.44</v>
      </c>
      <c r="W14" s="3">
        <v>0</v>
      </c>
      <c r="X14" s="3">
        <f>Tabela8[[#This Row],[Total realizado até Dezembro]]+Tabela8[[#This Row],[Realizado - Janeiro]]</f>
        <v>0</v>
      </c>
      <c r="Y14" s="3">
        <f>Tabela8[[#This Row],[Saldo de Dezembro]]-Tabela8[[#This Row],[Realizado - Janeiro]]</f>
        <v>95073.44</v>
      </c>
      <c r="Z14" s="14">
        <v>0</v>
      </c>
      <c r="AA14" s="3">
        <f>Tabela8[[#This Row],[Total realizado até Janeiro]]+Tabela8[[#This Row],[Realizado - Fevereiro]]</f>
        <v>0</v>
      </c>
      <c r="AB14" s="14">
        <v>95073.44</v>
      </c>
      <c r="AC14" s="4">
        <v>0</v>
      </c>
      <c r="AD14" s="55">
        <f>Tabela8[[#This Row],[Total realizado até Fevereiro]]+Tabela8[[#This Row],[Realizado - Março]]</f>
        <v>0</v>
      </c>
      <c r="AE14" s="55">
        <f>Tabela8[[#This Row],[Saldo de Fevereiro]]-Tabela8[[#This Row],[Realizado - Março]]</f>
        <v>95073.44</v>
      </c>
    </row>
    <row r="15" spans="2:31" s="15" customFormat="1" ht="14.15" customHeight="1" x14ac:dyDescent="0.35">
      <c r="B15" s="36" t="s">
        <v>46</v>
      </c>
      <c r="C15" s="1" t="s">
        <v>28</v>
      </c>
      <c r="D15" s="1" t="s">
        <v>47</v>
      </c>
      <c r="E15" s="1" t="s">
        <v>52</v>
      </c>
      <c r="F15" s="1" t="s">
        <v>53</v>
      </c>
      <c r="G15" s="1" t="s">
        <v>54</v>
      </c>
      <c r="H15" s="1" t="s">
        <v>51</v>
      </c>
      <c r="I15" s="14">
        <v>102228.33</v>
      </c>
      <c r="J15" s="14">
        <v>0</v>
      </c>
      <c r="K15" s="4">
        <v>0</v>
      </c>
      <c r="L15" s="4">
        <v>0</v>
      </c>
      <c r="M15" s="4">
        <v>0</v>
      </c>
      <c r="N15" s="4">
        <v>0</v>
      </c>
      <c r="O15" s="4">
        <f>SUM(Tabela8[[#This Row],[Realizado - Julho]:[Realizado - Outubro]])</f>
        <v>0</v>
      </c>
      <c r="P15" s="4">
        <f>Tabela8[[#This Row],[Saldo junho/25]]-Tabela8[[#This Row],[Total realizado até out/2025]]</f>
        <v>102228.33</v>
      </c>
      <c r="Q15" s="4">
        <v>0</v>
      </c>
      <c r="R15" s="4">
        <f>Tabela8[[#This Row],[Realizado - Novembro]]+Tabela8[[#This Row],[Total realizado até out/2025]]</f>
        <v>0</v>
      </c>
      <c r="S15" s="14">
        <f>Tabela8[[#This Row],[Saldo de Outubro]]-Tabela8[[#This Row],[Realizado - Novembro]]</f>
        <v>102228.33</v>
      </c>
      <c r="T15" s="14">
        <v>0</v>
      </c>
      <c r="U15" s="14">
        <f>Tabela8[[#This Row],[Realizado - Dezembro]]+Tabela8[[#This Row],[Total realizado até novembro]]</f>
        <v>0</v>
      </c>
      <c r="V15" s="14">
        <f>Tabela8[[#This Row],[Saldo de Novembro]]-Tabela8[[#This Row],[Realizado - Dezembro]]</f>
        <v>102228.33</v>
      </c>
      <c r="W15" s="3">
        <v>0</v>
      </c>
      <c r="X15" s="3">
        <f>Tabela8[[#This Row],[Total realizado até Dezembro]]+Tabela8[[#This Row],[Realizado - Janeiro]]</f>
        <v>0</v>
      </c>
      <c r="Y15" s="3">
        <f>Tabela8[[#This Row],[Saldo de Dezembro]]-Tabela8[[#This Row],[Realizado - Janeiro]]</f>
        <v>102228.33</v>
      </c>
      <c r="Z15" s="14">
        <v>0</v>
      </c>
      <c r="AA15" s="3">
        <f>Tabela8[[#This Row],[Total realizado até Janeiro]]+Tabela8[[#This Row],[Realizado - Fevereiro]]</f>
        <v>0</v>
      </c>
      <c r="AB15" s="14">
        <v>102228.33</v>
      </c>
      <c r="AC15" s="4">
        <v>0</v>
      </c>
      <c r="AD15" s="55">
        <f>Tabela8[[#This Row],[Total realizado até Fevereiro]]+Tabela8[[#This Row],[Realizado - Março]]</f>
        <v>0</v>
      </c>
      <c r="AE15" s="55">
        <f>Tabela8[[#This Row],[Saldo de Fevereiro]]-Tabela8[[#This Row],[Realizado - Março]]</f>
        <v>102228.33</v>
      </c>
    </row>
    <row r="16" spans="2:31" ht="14.15" customHeight="1" x14ac:dyDescent="0.35">
      <c r="B16" s="36" t="s">
        <v>55</v>
      </c>
      <c r="C16" s="16" t="s">
        <v>28</v>
      </c>
      <c r="D16" s="1" t="s">
        <v>56</v>
      </c>
      <c r="E16" s="16" t="s">
        <v>57</v>
      </c>
      <c r="F16" s="16" t="s">
        <v>58</v>
      </c>
      <c r="G16" s="16" t="s">
        <v>59</v>
      </c>
      <c r="H16" s="16" t="s">
        <v>60</v>
      </c>
      <c r="I16" s="17">
        <v>1582650</v>
      </c>
      <c r="J16" s="17">
        <v>1558350</v>
      </c>
      <c r="K16" s="17">
        <v>24300</v>
      </c>
      <c r="L16" s="17">
        <v>16200</v>
      </c>
      <c r="M16" s="17">
        <v>16200</v>
      </c>
      <c r="N16" s="17">
        <v>16200</v>
      </c>
      <c r="O16" s="17">
        <f>SUM(Tabela8[[#This Row],[Realizado - Julho]:[Realizado - Outubro]])</f>
        <v>72900</v>
      </c>
      <c r="P16" s="17">
        <f>Tabela8[[#This Row],[Saldo junho/25]]-Tabela8[[#This Row],[Total realizado até out/2025]]</f>
        <v>1509750</v>
      </c>
      <c r="Q16" s="17">
        <v>24300</v>
      </c>
      <c r="R16" s="17">
        <f>Tabela8[[#This Row],[Realizado - Novembro]]+Tabela8[[#This Row],[Total realizado até out/2025]]</f>
        <v>97200</v>
      </c>
      <c r="S16" s="17">
        <f>Tabela8[[#This Row],[Saldo de Outubro]]-Tabela8[[#This Row],[Realizado - Novembro]]</f>
        <v>1485450</v>
      </c>
      <c r="T16" s="17">
        <v>8100</v>
      </c>
      <c r="U16" s="17">
        <f>Tabela8[[#This Row],[Realizado - Dezembro]]+Tabela8[[#This Row],[Total realizado até novembro]]</f>
        <v>105300</v>
      </c>
      <c r="V16" s="14">
        <f>Tabela8[[#This Row],[Saldo de Novembro]]-Tabela8[[#This Row],[Realizado - Dezembro]]</f>
        <v>1477350</v>
      </c>
      <c r="W16" s="3">
        <v>16200</v>
      </c>
      <c r="X16" s="3">
        <f>Tabela8[[#This Row],[Total realizado até Dezembro]]+Tabela8[[#This Row],[Realizado - Janeiro]]</f>
        <v>121500</v>
      </c>
      <c r="Y16" s="3">
        <f>Tabela8[[#This Row],[Saldo de Dezembro]]-Tabela8[[#This Row],[Realizado - Janeiro]]</f>
        <v>1461150</v>
      </c>
      <c r="Z16" s="14">
        <v>7626.15</v>
      </c>
      <c r="AA16" s="3">
        <v>129126.15</v>
      </c>
      <c r="AB16" s="14">
        <v>1453523.85</v>
      </c>
      <c r="AC16" s="4">
        <v>16200</v>
      </c>
      <c r="AD16" s="55">
        <f>Tabela8[[#This Row],[Total realizado até Fevereiro]]+Tabela8[[#This Row],[Realizado - Março]]</f>
        <v>145326.15</v>
      </c>
      <c r="AE16" s="55">
        <f>Tabela8[[#This Row],[Saldo de Fevereiro]]-Tabela8[[#This Row],[Realizado - Março]]</f>
        <v>1437323.85</v>
      </c>
    </row>
    <row r="17" spans="1:31" ht="14.15" customHeight="1" x14ac:dyDescent="0.35">
      <c r="B17" s="36" t="s">
        <v>61</v>
      </c>
      <c r="C17" s="1" t="s">
        <v>28</v>
      </c>
      <c r="D17" s="1" t="s">
        <v>62</v>
      </c>
      <c r="E17" s="1" t="s">
        <v>63</v>
      </c>
      <c r="F17" s="1" t="s">
        <v>64</v>
      </c>
      <c r="G17" s="1" t="s">
        <v>65</v>
      </c>
      <c r="H17" s="1" t="s">
        <v>66</v>
      </c>
      <c r="I17" s="14">
        <v>17864.689999999999</v>
      </c>
      <c r="J17" s="14">
        <v>17687.34</v>
      </c>
      <c r="K17" s="4">
        <v>177.25</v>
      </c>
      <c r="L17" s="4">
        <v>46.24</v>
      </c>
      <c r="M17" s="4">
        <v>46.24</v>
      </c>
      <c r="N17" s="4">
        <v>46.24</v>
      </c>
      <c r="O17" s="4">
        <f>SUM(Tabela8[[#This Row],[Realizado - Julho]:[Realizado - Outubro]])</f>
        <v>315.97000000000003</v>
      </c>
      <c r="P17" s="4">
        <f>Tabela8[[#This Row],[Saldo junho/25]]-Tabela8[[#This Row],[Total realizado até out/2025]]</f>
        <v>17548.719999999998</v>
      </c>
      <c r="Q17" s="4">
        <v>46.24</v>
      </c>
      <c r="R17" s="4">
        <f>Tabela8[[#This Row],[Realizado - Novembro]]+Tabela8[[#This Row],[Total realizado até out/2025]]</f>
        <v>362.21000000000004</v>
      </c>
      <c r="S17" s="14">
        <f>Tabela8[[#This Row],[Saldo de Outubro]]-Tabela8[[#This Row],[Realizado - Novembro]]</f>
        <v>17502.479999999996</v>
      </c>
      <c r="T17" s="14">
        <v>131.26</v>
      </c>
      <c r="U17" s="14">
        <f>Tabela8[[#This Row],[Realizado - Dezembro]]+Tabela8[[#This Row],[Total realizado até novembro]]</f>
        <v>493.47</v>
      </c>
      <c r="V17" s="14">
        <f>Tabela8[[#This Row],[Saldo de Novembro]]-Tabela8[[#This Row],[Realizado - Dezembro]]</f>
        <v>17371.219999999998</v>
      </c>
      <c r="W17" s="3">
        <v>92.48</v>
      </c>
      <c r="X17" s="3">
        <f>Tabela8[[#This Row],[Total realizado até Dezembro]]+Tabela8[[#This Row],[Realizado - Janeiro]]</f>
        <v>585.95000000000005</v>
      </c>
      <c r="Y17" s="3">
        <f>Tabela8[[#This Row],[Saldo de Dezembro]]-Tabela8[[#This Row],[Realizado - Janeiro]]</f>
        <v>17278.739999999998</v>
      </c>
      <c r="Z17" s="14">
        <v>131.21</v>
      </c>
      <c r="AA17" s="3">
        <v>717.16000000000008</v>
      </c>
      <c r="AB17" s="14">
        <v>17147.53</v>
      </c>
      <c r="AC17" s="4">
        <v>177.43</v>
      </c>
      <c r="AD17" s="55">
        <f>Tabela8[[#This Row],[Total realizado até Fevereiro]]+Tabela8[[#This Row],[Realizado - Março]]</f>
        <v>894.59000000000015</v>
      </c>
      <c r="AE17" s="55">
        <f>Tabela8[[#This Row],[Saldo de Fevereiro]]-Tabela8[[#This Row],[Realizado - Março]]</f>
        <v>16970.099999999999</v>
      </c>
    </row>
    <row r="18" spans="1:31" s="15" customFormat="1" ht="14.15" customHeight="1" x14ac:dyDescent="0.35">
      <c r="A18"/>
      <c r="B18" s="36" t="s">
        <v>67</v>
      </c>
      <c r="C18" s="16" t="s">
        <v>28</v>
      </c>
      <c r="D18" s="16" t="s">
        <v>68</v>
      </c>
      <c r="E18" s="16" t="s">
        <v>69</v>
      </c>
      <c r="F18" s="16" t="s">
        <v>70</v>
      </c>
      <c r="G18" s="16" t="s">
        <v>39</v>
      </c>
      <c r="H18" s="37">
        <v>0</v>
      </c>
      <c r="I18" s="17">
        <v>247048.67</v>
      </c>
      <c r="J18" s="17">
        <v>218985.28</v>
      </c>
      <c r="K18" s="17">
        <v>0</v>
      </c>
      <c r="L18" s="17">
        <v>0</v>
      </c>
      <c r="M18" s="17">
        <v>0</v>
      </c>
      <c r="N18" s="17">
        <v>0</v>
      </c>
      <c r="O18" s="17">
        <f>SUM(Tabela8[[#This Row],[Realizado - Julho]:[Realizado - Outubro]])</f>
        <v>0</v>
      </c>
      <c r="P18" s="17">
        <f>Tabela8[[#This Row],[Saldo junho/25]]-Tabela8[[#This Row],[Total realizado até out/2025]]</f>
        <v>247048.67</v>
      </c>
      <c r="Q18" s="17">
        <v>0</v>
      </c>
      <c r="R18" s="17">
        <f>Tabela8[[#This Row],[Realizado - Novembro]]+Tabela8[[#This Row],[Total realizado até out/2025]]</f>
        <v>0</v>
      </c>
      <c r="S18" s="17">
        <f>Tabela8[[#This Row],[Saldo de Outubro]]-Tabela8[[#This Row],[Realizado - Novembro]]</f>
        <v>247048.67</v>
      </c>
      <c r="T18" s="17">
        <v>0</v>
      </c>
      <c r="U18" s="17">
        <f>Tabela8[[#This Row],[Realizado - Dezembro]]+Tabela8[[#This Row],[Total realizado até novembro]]</f>
        <v>0</v>
      </c>
      <c r="V18" s="14">
        <f>Tabela8[[#This Row],[Saldo de Novembro]]-Tabela8[[#This Row],[Realizado - Dezembro]]</f>
        <v>247048.67</v>
      </c>
      <c r="W18" s="3">
        <v>0</v>
      </c>
      <c r="X18" s="3">
        <f>Tabela8[[#This Row],[Total realizado até Dezembro]]+Tabela8[[#This Row],[Realizado - Janeiro]]</f>
        <v>0</v>
      </c>
      <c r="Y18" s="3">
        <f>Tabela8[[#This Row],[Saldo de Dezembro]]-Tabela8[[#This Row],[Realizado - Janeiro]]</f>
        <v>247048.67</v>
      </c>
      <c r="Z18" s="14">
        <v>0</v>
      </c>
      <c r="AA18" s="3">
        <f>Tabela8[[#This Row],[Total realizado até Janeiro]]+Tabela8[[#This Row],[Realizado - Fevereiro]]</f>
        <v>0</v>
      </c>
      <c r="AB18" s="14">
        <v>247048.67</v>
      </c>
      <c r="AC18" s="4">
        <v>0</v>
      </c>
      <c r="AD18" s="55">
        <f>Tabela8[[#This Row],[Total realizado até Fevereiro]]+Tabela8[[#This Row],[Realizado - Março]]</f>
        <v>0</v>
      </c>
      <c r="AE18" s="55">
        <f>Tabela8[[#This Row],[Saldo de Fevereiro]]-Tabela8[[#This Row],[Realizado - Março]]</f>
        <v>247048.67</v>
      </c>
    </row>
    <row r="19" spans="1:31" s="15" customFormat="1" ht="14.15" customHeight="1" x14ac:dyDescent="0.35">
      <c r="B19" s="36" t="s">
        <v>71</v>
      </c>
      <c r="C19" s="16" t="s">
        <v>28</v>
      </c>
      <c r="D19" s="43" t="s">
        <v>72</v>
      </c>
      <c r="E19" s="16" t="s">
        <v>73</v>
      </c>
      <c r="F19" s="16" t="s">
        <v>74</v>
      </c>
      <c r="G19" s="16" t="s">
        <v>75</v>
      </c>
      <c r="H19" s="44" t="s">
        <v>76</v>
      </c>
      <c r="I19" s="17">
        <v>131013.41999999998</v>
      </c>
      <c r="J19" s="17">
        <v>0</v>
      </c>
      <c r="K19" s="17">
        <v>0</v>
      </c>
      <c r="L19" s="17">
        <v>0</v>
      </c>
      <c r="M19" s="17">
        <v>0</v>
      </c>
      <c r="N19" s="17">
        <v>0</v>
      </c>
      <c r="O19" s="17">
        <f>SUM(Tabela8[[#This Row],[Realizado - Julho]:[Realizado - Outubro]])</f>
        <v>0</v>
      </c>
      <c r="P19" s="17">
        <f>Tabela8[[#This Row],[Saldo junho/25]]-Tabela8[[#This Row],[Total realizado até out/2025]]</f>
        <v>131013.41999999998</v>
      </c>
      <c r="Q19" s="17">
        <v>0</v>
      </c>
      <c r="R19" s="17">
        <f>Tabela8[[#This Row],[Realizado - Novembro]]+Tabela8[[#This Row],[Total realizado até out/2025]]</f>
        <v>0</v>
      </c>
      <c r="S19" s="17">
        <f>Tabela8[[#This Row],[Saldo de Outubro]]-Tabela8[[#This Row],[Realizado - Novembro]]</f>
        <v>131013.41999999998</v>
      </c>
      <c r="T19" s="17">
        <v>0</v>
      </c>
      <c r="U19" s="17">
        <f>Tabela8[[#This Row],[Realizado - Dezembro]]+Tabela8[[#This Row],[Total realizado até novembro]]</f>
        <v>0</v>
      </c>
      <c r="V19" s="14">
        <f>Tabela8[[#This Row],[Saldo de Novembro]]-Tabela8[[#This Row],[Realizado - Dezembro]]</f>
        <v>131013.41999999998</v>
      </c>
      <c r="W19" s="3">
        <v>0</v>
      </c>
      <c r="X19" s="3">
        <f>Tabela8[[#This Row],[Total realizado até Dezembro]]+Tabela8[[#This Row],[Realizado - Janeiro]]</f>
        <v>0</v>
      </c>
      <c r="Y19" s="3">
        <f>Tabela8[[#This Row],[Saldo de Dezembro]]-Tabela8[[#This Row],[Realizado - Janeiro]]</f>
        <v>131013.41999999998</v>
      </c>
      <c r="Z19" s="14">
        <v>0</v>
      </c>
      <c r="AA19" s="3">
        <f>Tabela8[[#This Row],[Total realizado até Janeiro]]+Tabela8[[#This Row],[Realizado - Fevereiro]]</f>
        <v>0</v>
      </c>
      <c r="AB19" s="14">
        <v>131013.41999999998</v>
      </c>
      <c r="AC19" s="4">
        <v>0</v>
      </c>
      <c r="AD19" s="55">
        <f>Tabela8[[#This Row],[Total realizado até Fevereiro]]+Tabela8[[#This Row],[Realizado - Março]]</f>
        <v>0</v>
      </c>
      <c r="AE19" s="55">
        <f>Tabela8[[#This Row],[Saldo de Fevereiro]]-Tabela8[[#This Row],[Realizado - Março]]</f>
        <v>131013.41999999998</v>
      </c>
    </row>
    <row r="20" spans="1:31" ht="14.15" customHeight="1" x14ac:dyDescent="0.35">
      <c r="B20" s="36" t="s">
        <v>77</v>
      </c>
      <c r="C20" s="1" t="s">
        <v>28</v>
      </c>
      <c r="D20" s="1" t="s">
        <v>78</v>
      </c>
      <c r="E20" s="1" t="s">
        <v>79</v>
      </c>
      <c r="F20" s="1" t="s">
        <v>80</v>
      </c>
      <c r="G20" s="1" t="s">
        <v>81</v>
      </c>
      <c r="H20" s="37">
        <v>0</v>
      </c>
      <c r="I20" s="14">
        <v>0</v>
      </c>
      <c r="J20" s="14">
        <v>0</v>
      </c>
      <c r="K20" s="4">
        <v>0</v>
      </c>
      <c r="L20" s="4">
        <v>0</v>
      </c>
      <c r="M20" s="4">
        <v>0</v>
      </c>
      <c r="N20" s="4">
        <v>0</v>
      </c>
      <c r="O20" s="4">
        <f>SUM(Tabela8[[#This Row],[Realizado - Julho]:[Realizado - Outubro]])</f>
        <v>0</v>
      </c>
      <c r="P20" s="4">
        <f>Tabela8[[#This Row],[Saldo junho/25]]-Tabela8[[#This Row],[Total realizado até out/2025]]</f>
        <v>0</v>
      </c>
      <c r="Q20" s="4">
        <v>0</v>
      </c>
      <c r="R20" s="4">
        <f>Tabela8[[#This Row],[Realizado - Novembro]]+Tabela8[[#This Row],[Total realizado até out/2025]]</f>
        <v>0</v>
      </c>
      <c r="S20" s="14">
        <f>Tabela8[[#This Row],[Saldo de Outubro]]-Tabela8[[#This Row],[Realizado - Novembro]]</f>
        <v>0</v>
      </c>
      <c r="T20" s="14">
        <v>0</v>
      </c>
      <c r="U20" s="14">
        <f>Tabela8[[#This Row],[Realizado - Dezembro]]+Tabela8[[#This Row],[Total realizado até novembro]]</f>
        <v>0</v>
      </c>
      <c r="V20" s="14">
        <f>Tabela8[[#This Row],[Saldo de Novembro]]-Tabela8[[#This Row],[Realizado - Dezembro]]</f>
        <v>0</v>
      </c>
      <c r="W20" s="3">
        <v>0</v>
      </c>
      <c r="X20" s="3">
        <f>Tabela8[[#This Row],[Total realizado até Dezembro]]+Tabela8[[#This Row],[Realizado - Janeiro]]</f>
        <v>0</v>
      </c>
      <c r="Y20" s="3">
        <f>Tabela8[[#This Row],[Saldo de Dezembro]]-Tabela8[[#This Row],[Realizado - Janeiro]]</f>
        <v>0</v>
      </c>
      <c r="Z20" s="14">
        <v>0</v>
      </c>
      <c r="AA20" s="3">
        <f>Tabela8[[#This Row],[Total realizado até Janeiro]]+Tabela8[[#This Row],[Realizado - Fevereiro]]</f>
        <v>0</v>
      </c>
      <c r="AB20" s="14">
        <f>Tabela8[[#This Row],[Saldo de Janeiro]]-Tabela8[[#This Row],[Realizado - Fevereiro]]</f>
        <v>0</v>
      </c>
      <c r="AC20" s="4">
        <v>0</v>
      </c>
      <c r="AD20" s="55">
        <f>Tabela8[[#This Row],[Total realizado até Fevereiro]]+Tabela8[[#This Row],[Realizado - Março]]</f>
        <v>0</v>
      </c>
      <c r="AE20" s="55">
        <f>Tabela8[[#This Row],[Saldo de Fevereiro]]-Tabela8[[#This Row],[Realizado - Março]]</f>
        <v>0</v>
      </c>
    </row>
    <row r="21" spans="1:31" ht="14.15" customHeight="1" x14ac:dyDescent="0.35">
      <c r="B21" s="36" t="s">
        <v>82</v>
      </c>
      <c r="C21" s="1" t="s">
        <v>28</v>
      </c>
      <c r="D21" s="1" t="s">
        <v>83</v>
      </c>
      <c r="E21" s="1" t="s">
        <v>84</v>
      </c>
      <c r="F21" s="1" t="s">
        <v>85</v>
      </c>
      <c r="G21" s="1" t="s">
        <v>86</v>
      </c>
      <c r="H21" s="1" t="s">
        <v>87</v>
      </c>
      <c r="I21" s="14">
        <v>184861.07</v>
      </c>
      <c r="J21" s="14">
        <v>183553.88</v>
      </c>
      <c r="K21" s="4">
        <v>506.32</v>
      </c>
      <c r="L21" s="4">
        <v>40.35</v>
      </c>
      <c r="M21" s="4">
        <v>1246.4000000000001</v>
      </c>
      <c r="N21" s="4">
        <v>862.5</v>
      </c>
      <c r="O21" s="4">
        <f>SUM(Tabela8[[#This Row],[Realizado - Julho]:[Realizado - Outubro]])</f>
        <v>2655.57</v>
      </c>
      <c r="P21" s="4">
        <f>Tabela8[[#This Row],[Saldo junho/25]]-Tabela8[[#This Row],[Total realizado até out/2025]]</f>
        <v>182205.5</v>
      </c>
      <c r="Q21" s="5">
        <v>9604.1200000000008</v>
      </c>
      <c r="R21" s="4">
        <f>Tabela8[[#This Row],[Realizado - Novembro]]+Tabela8[[#This Row],[Total realizado até out/2025]]</f>
        <v>12259.69</v>
      </c>
      <c r="S21" s="14">
        <f>Tabela8[[#This Row],[Saldo de Outubro]]-Tabela8[[#This Row],[Realizado - Novembro]]</f>
        <v>172601.38</v>
      </c>
      <c r="T21" s="14">
        <v>9604.1200000000008</v>
      </c>
      <c r="U21" s="14">
        <f>Tabela8[[#This Row],[Realizado - Dezembro]]+Tabela8[[#This Row],[Total realizado até novembro]]</f>
        <v>21863.81</v>
      </c>
      <c r="V21" s="14">
        <f>Tabela8[[#This Row],[Saldo de Novembro]]-Tabela8[[#This Row],[Realizado - Dezembro]]</f>
        <v>162997.26</v>
      </c>
      <c r="W21" s="3">
        <v>0</v>
      </c>
      <c r="X21" s="3">
        <f>Tabela8[[#This Row],[Total realizado até Dezembro]]+Tabela8[[#This Row],[Realizado - Janeiro]]</f>
        <v>21863.81</v>
      </c>
      <c r="Y21" s="3">
        <f>Tabela8[[#This Row],[Saldo de Dezembro]]-Tabela8[[#This Row],[Realizado - Janeiro]]</f>
        <v>162997.26</v>
      </c>
      <c r="Z21" s="14">
        <v>9604.1200000000008</v>
      </c>
      <c r="AA21" s="3">
        <v>31467.93</v>
      </c>
      <c r="AB21" s="14">
        <v>153393.14000000001</v>
      </c>
      <c r="AC21" s="4">
        <v>9604.1200000000008</v>
      </c>
      <c r="AD21" s="55">
        <f>Tabela8[[#This Row],[Total realizado até Fevereiro]]+Tabela8[[#This Row],[Realizado - Março]]</f>
        <v>41072.050000000003</v>
      </c>
      <c r="AE21" s="55">
        <f>Tabela8[[#This Row],[Saldo de Fevereiro]]-Tabela8[[#This Row],[Realizado - Março]]</f>
        <v>143789.02000000002</v>
      </c>
    </row>
    <row r="22" spans="1:31" s="15" customFormat="1" ht="14.15" customHeight="1" x14ac:dyDescent="0.35">
      <c r="B22" s="36" t="s">
        <v>88</v>
      </c>
      <c r="C22" s="16" t="s">
        <v>35</v>
      </c>
      <c r="D22" s="16" t="s">
        <v>89</v>
      </c>
      <c r="E22" s="16" t="s">
        <v>90</v>
      </c>
      <c r="F22" s="16" t="s">
        <v>91</v>
      </c>
      <c r="G22" s="16" t="s">
        <v>39</v>
      </c>
      <c r="H22" s="37">
        <v>0</v>
      </c>
      <c r="I22" s="17">
        <v>0</v>
      </c>
      <c r="J22" s="17">
        <v>0</v>
      </c>
      <c r="K22" s="17">
        <v>0</v>
      </c>
      <c r="L22" s="17">
        <v>0</v>
      </c>
      <c r="M22" s="17">
        <v>0</v>
      </c>
      <c r="N22" s="17">
        <v>0</v>
      </c>
      <c r="O22" s="17">
        <f>SUM(Tabela8[[#This Row],[Realizado - Julho]:[Realizado - Outubro]])</f>
        <v>0</v>
      </c>
      <c r="P22" s="17">
        <f>Tabela8[[#This Row],[Saldo junho/25]]-Tabela8[[#This Row],[Total realizado até out/2025]]</f>
        <v>0</v>
      </c>
      <c r="Q22" s="17">
        <v>0</v>
      </c>
      <c r="R22" s="17">
        <f>Tabela8[[#This Row],[Realizado - Novembro]]+Tabela8[[#This Row],[Total realizado até out/2025]]</f>
        <v>0</v>
      </c>
      <c r="S22" s="17">
        <f>Tabela8[[#This Row],[Saldo de Outubro]]-Tabela8[[#This Row],[Realizado - Novembro]]</f>
        <v>0</v>
      </c>
      <c r="T22" s="17"/>
      <c r="U22" s="17">
        <f>Tabela8[[#This Row],[Realizado - Dezembro]]+Tabela8[[#This Row],[Total realizado até novembro]]</f>
        <v>0</v>
      </c>
      <c r="V22" s="17">
        <f>Tabela8[[#This Row],[Saldo de Outubro]]-Tabela8[[#This Row],[Realizado - Novembro]]</f>
        <v>0</v>
      </c>
      <c r="W22" s="3"/>
      <c r="X22" s="3">
        <f>Tabela8[[#This Row],[Total realizado até Dezembro]]+Tabela8[[#This Row],[Realizado - Janeiro]]</f>
        <v>0</v>
      </c>
      <c r="Y22" s="3">
        <f>Tabela8[[#This Row],[Saldo de Dezembro]]-Tabela8[[#This Row],[Realizado - Janeiro]]</f>
        <v>0</v>
      </c>
      <c r="Z22" s="14">
        <v>0</v>
      </c>
      <c r="AA22" s="3">
        <f>Tabela8[[#This Row],[Total realizado até Janeiro]]+Tabela8[[#This Row],[Realizado - Fevereiro]]</f>
        <v>0</v>
      </c>
      <c r="AB22" s="14">
        <f>Tabela8[[#This Row],[Saldo de Janeiro]]-Tabela8[[#This Row],[Realizado - Fevereiro]]</f>
        <v>0</v>
      </c>
      <c r="AC22" s="4">
        <v>0</v>
      </c>
      <c r="AD22" s="55">
        <f>Tabela8[[#This Row],[Total realizado até Fevereiro]]+Tabela8[[#This Row],[Realizado - Março]]</f>
        <v>0</v>
      </c>
      <c r="AE22" s="55">
        <f>Tabela8[[#This Row],[Saldo de Fevereiro]]-Tabela8[[#This Row],[Realizado - Março]]</f>
        <v>0</v>
      </c>
    </row>
    <row r="23" spans="1:31" s="18" customFormat="1" ht="14.15" customHeight="1" x14ac:dyDescent="0.35">
      <c r="B23" s="42" t="s">
        <v>92</v>
      </c>
      <c r="C23" s="1" t="s">
        <v>35</v>
      </c>
      <c r="D23" s="1" t="s">
        <v>93</v>
      </c>
      <c r="E23" s="1" t="s">
        <v>94</v>
      </c>
      <c r="F23" s="1" t="s">
        <v>95</v>
      </c>
      <c r="G23" s="1" t="s">
        <v>39</v>
      </c>
      <c r="H23" s="37">
        <v>0</v>
      </c>
      <c r="I23" s="14">
        <v>0</v>
      </c>
      <c r="J23" s="14">
        <v>0</v>
      </c>
      <c r="K23" s="4">
        <v>0</v>
      </c>
      <c r="L23" s="4">
        <v>0</v>
      </c>
      <c r="M23" s="4">
        <v>0</v>
      </c>
      <c r="N23" s="4">
        <v>0</v>
      </c>
      <c r="O23" s="4">
        <f>SUM(Tabela8[[#This Row],[Realizado - Julho]:[Realizado - Outubro]])</f>
        <v>0</v>
      </c>
      <c r="P23" s="4">
        <f>Tabela8[[#This Row],[Saldo junho/25]]-Tabela8[[#This Row],[Total realizado até out/2025]]</f>
        <v>0</v>
      </c>
      <c r="Q23" s="4">
        <v>0</v>
      </c>
      <c r="R23" s="4">
        <f>Tabela8[[#This Row],[Realizado - Novembro]]+Tabela8[[#This Row],[Total realizado até out/2025]]</f>
        <v>0</v>
      </c>
      <c r="S23" s="14">
        <f>Tabela8[[#This Row],[Saldo de Outubro]]-Tabela8[[#This Row],[Realizado - Novembro]]</f>
        <v>0</v>
      </c>
      <c r="T23" s="14"/>
      <c r="U23" s="14">
        <f>Tabela8[[#This Row],[Realizado - Dezembro]]+Tabela8[[#This Row],[Total realizado até novembro]]</f>
        <v>0</v>
      </c>
      <c r="V23" s="14">
        <f>Tabela8[[#This Row],[Saldo de Outubro]]-Tabela8[[#This Row],[Realizado - Novembro]]</f>
        <v>0</v>
      </c>
      <c r="W23" s="3"/>
      <c r="X23" s="3">
        <f>Tabela8[[#This Row],[Total realizado até Dezembro]]+Tabela8[[#This Row],[Realizado - Janeiro]]</f>
        <v>0</v>
      </c>
      <c r="Y23" s="3">
        <f>Tabela8[[#This Row],[Saldo de Dezembro]]-Tabela8[[#This Row],[Realizado - Janeiro]]</f>
        <v>0</v>
      </c>
      <c r="Z23" s="14">
        <v>0</v>
      </c>
      <c r="AA23" s="3">
        <f>Tabela8[[#This Row],[Total realizado até Janeiro]]+Tabela8[[#This Row],[Realizado - Fevereiro]]</f>
        <v>0</v>
      </c>
      <c r="AB23" s="14">
        <f>Tabela8[[#This Row],[Saldo de Janeiro]]-Tabela8[[#This Row],[Realizado - Fevereiro]]</f>
        <v>0</v>
      </c>
      <c r="AC23" s="4">
        <v>0</v>
      </c>
      <c r="AD23" s="55">
        <f>Tabela8[[#This Row],[Total realizado até Fevereiro]]+Tabela8[[#This Row],[Realizado - Março]]</f>
        <v>0</v>
      </c>
      <c r="AE23" s="55">
        <f>Tabela8[[#This Row],[Saldo de Fevereiro]]-Tabela8[[#This Row],[Realizado - Março]]</f>
        <v>0</v>
      </c>
    </row>
    <row r="24" spans="1:31" s="15" customFormat="1" ht="14.15" customHeight="1" x14ac:dyDescent="0.35">
      <c r="B24" s="36" t="s">
        <v>96</v>
      </c>
      <c r="C24" s="1" t="s">
        <v>28</v>
      </c>
      <c r="D24" s="1" t="s">
        <v>97</v>
      </c>
      <c r="E24" s="1" t="s">
        <v>98</v>
      </c>
      <c r="F24" s="1" t="s">
        <v>99</v>
      </c>
      <c r="G24" s="1" t="s">
        <v>39</v>
      </c>
      <c r="H24" s="37">
        <v>0</v>
      </c>
      <c r="I24" s="14">
        <v>0</v>
      </c>
      <c r="J24" s="14">
        <v>0</v>
      </c>
      <c r="K24" s="4">
        <v>30542.31</v>
      </c>
      <c r="L24" s="4">
        <v>46.75</v>
      </c>
      <c r="M24" s="4">
        <v>546.21</v>
      </c>
      <c r="N24" s="4">
        <v>1710.5</v>
      </c>
      <c r="O24" s="4">
        <f>SUM(Tabela8[[#This Row],[Realizado - Julho]:[Realizado - Outubro]])</f>
        <v>32845.770000000004</v>
      </c>
      <c r="P24" s="4">
        <v>0</v>
      </c>
      <c r="Q24" s="4">
        <v>0</v>
      </c>
      <c r="R24" s="4">
        <f>Tabela8[[#This Row],[Realizado - Novembro]]+Tabela8[[#This Row],[Total realizado até out/2025]]</f>
        <v>32845.770000000004</v>
      </c>
      <c r="S24" s="14">
        <f>Tabela8[[#This Row],[Saldo de Outubro]]-Tabela8[[#This Row],[Realizado - Novembro]]</f>
        <v>0</v>
      </c>
      <c r="T24" s="14">
        <v>0</v>
      </c>
      <c r="U24" s="14">
        <f>Tabela8[[#This Row],[Realizado - Dezembro]]+Tabela8[[#This Row],[Total realizado até novembro]]</f>
        <v>32845.770000000004</v>
      </c>
      <c r="V24" s="14">
        <f>Tabela8[[#This Row],[Saldo de Novembro]]-Tabela8[[#This Row],[Realizado - Dezembro]]</f>
        <v>0</v>
      </c>
      <c r="W24" s="3">
        <v>0</v>
      </c>
      <c r="X24" s="3">
        <f>Tabela8[[#This Row],[Total realizado até Dezembro]]+Tabela8[[#This Row],[Realizado - Janeiro]]</f>
        <v>32845.770000000004</v>
      </c>
      <c r="Y24" s="3">
        <f>Tabela8[[#This Row],[Saldo de Dezembro]]-Tabela8[[#This Row],[Realizado - Janeiro]]</f>
        <v>0</v>
      </c>
      <c r="Z24" s="14">
        <v>17870.330000000002</v>
      </c>
      <c r="AA24" s="3">
        <v>50716.100000000006</v>
      </c>
      <c r="AB24" s="14">
        <v>-17870.330000000002</v>
      </c>
      <c r="AC24" s="4">
        <v>17307.32</v>
      </c>
      <c r="AD24" s="55">
        <f>Tabela8[[#This Row],[Total realizado até Fevereiro]]+Tabela8[[#This Row],[Realizado - Março]]</f>
        <v>68023.420000000013</v>
      </c>
      <c r="AE24" s="55">
        <f>Tabela8[[#This Row],[Saldo de Fevereiro]]-Tabela8[[#This Row],[Realizado - Março]]</f>
        <v>-35177.65</v>
      </c>
    </row>
    <row r="25" spans="1:31" s="15" customFormat="1" ht="14.15" customHeight="1" x14ac:dyDescent="0.35">
      <c r="B25" s="36" t="s">
        <v>100</v>
      </c>
      <c r="C25" s="16" t="s">
        <v>28</v>
      </c>
      <c r="D25" s="1" t="s">
        <v>101</v>
      </c>
      <c r="E25" s="16" t="s">
        <v>102</v>
      </c>
      <c r="F25" s="16" t="s">
        <v>103</v>
      </c>
      <c r="G25" s="16" t="s">
        <v>39</v>
      </c>
      <c r="H25" s="37">
        <v>0</v>
      </c>
      <c r="I25" s="17">
        <v>0</v>
      </c>
      <c r="J25" s="17">
        <v>0</v>
      </c>
      <c r="K25" s="19">
        <v>393884.61</v>
      </c>
      <c r="L25" s="19">
        <v>391324.81</v>
      </c>
      <c r="M25" s="19">
        <v>388087.61</v>
      </c>
      <c r="N25" s="19">
        <v>265535.73</v>
      </c>
      <c r="O25" s="17">
        <f>SUM(Tabela8[[#This Row],[Realizado - Julho]:[Realizado - Outubro]])</f>
        <v>1438832.7599999998</v>
      </c>
      <c r="P25" s="17">
        <v>0</v>
      </c>
      <c r="Q25" s="17">
        <v>0</v>
      </c>
      <c r="R25" s="17">
        <f>Tabela8[[#This Row],[Realizado - Novembro]]+Tabela8[[#This Row],[Total realizado até out/2025]]</f>
        <v>1438832.7599999998</v>
      </c>
      <c r="S25" s="17">
        <f>Tabela8[[#This Row],[Saldo de Outubro]]-Tabela8[[#This Row],[Realizado - Novembro]]</f>
        <v>0</v>
      </c>
      <c r="T25" s="17">
        <v>0</v>
      </c>
      <c r="U25" s="17">
        <f>Tabela8[[#This Row],[Realizado - Dezembro]]+Tabela8[[#This Row],[Total realizado até novembro]]</f>
        <v>1438832.7599999998</v>
      </c>
      <c r="V25" s="14">
        <f>Tabela8[[#This Row],[Saldo de Novembro]]-Tabela8[[#This Row],[Realizado - Dezembro]]</f>
        <v>0</v>
      </c>
      <c r="W25" s="3">
        <v>0</v>
      </c>
      <c r="X25" s="3">
        <f>Tabela8[[#This Row],[Total realizado até Dezembro]]+Tabela8[[#This Row],[Realizado - Janeiro]]</f>
        <v>1438832.7599999998</v>
      </c>
      <c r="Y25" s="3">
        <f>Tabela8[[#This Row],[Saldo de Dezembro]]-Tabela8[[#This Row],[Realizado - Janeiro]]</f>
        <v>0</v>
      </c>
      <c r="Z25" s="14">
        <v>0</v>
      </c>
      <c r="AA25" s="3">
        <v>1438832.7599999998</v>
      </c>
      <c r="AB25" s="14">
        <f>Tabela8[[#This Row],[Saldo de Janeiro]]-Tabela8[[#This Row],[Realizado - Fevereiro]]</f>
        <v>0</v>
      </c>
      <c r="AC25" s="4">
        <v>0</v>
      </c>
      <c r="AD25" s="55">
        <f>Tabela8[[#This Row],[Total realizado até Fevereiro]]+Tabela8[[#This Row],[Realizado - Março]]</f>
        <v>1438832.7599999998</v>
      </c>
      <c r="AE25" s="55">
        <f>Tabela8[[#This Row],[Saldo de Fevereiro]]-Tabela8[[#This Row],[Realizado - Março]]</f>
        <v>0</v>
      </c>
    </row>
    <row r="26" spans="1:31" s="15" customFormat="1" ht="14.15" customHeight="1" x14ac:dyDescent="0.35">
      <c r="B26" s="36" t="s">
        <v>100</v>
      </c>
      <c r="C26" s="16" t="s">
        <v>28</v>
      </c>
      <c r="D26" s="1" t="s">
        <v>101</v>
      </c>
      <c r="E26" s="16" t="s">
        <v>104</v>
      </c>
      <c r="F26" s="16" t="s">
        <v>105</v>
      </c>
      <c r="G26" s="16" t="s">
        <v>39</v>
      </c>
      <c r="H26" s="37">
        <v>0</v>
      </c>
      <c r="I26" s="17">
        <v>2011078.34</v>
      </c>
      <c r="J26" s="17">
        <v>2011078.34</v>
      </c>
      <c r="K26" s="17"/>
      <c r="L26" s="17"/>
      <c r="M26" s="17"/>
      <c r="N26" s="17">
        <v>1596.24</v>
      </c>
      <c r="O26" s="17">
        <f>SUM(Tabela8[[#This Row],[Realizado - Julho]:[Realizado - Outubro]])</f>
        <v>1596.24</v>
      </c>
      <c r="P26" s="17">
        <f>Tabela8[[#This Row],[Saldo julho/25]]-Tabela8[[#This Row],[Total realizado até out/2025]]</f>
        <v>2009482.1</v>
      </c>
      <c r="Q26" s="17">
        <v>0</v>
      </c>
      <c r="R26" s="17">
        <f>Tabela8[[#This Row],[Realizado - Novembro]]+Tabela8[[#This Row],[Total realizado até out/2025]]</f>
        <v>1596.24</v>
      </c>
      <c r="S26" s="17">
        <f>Tabela8[[#This Row],[Saldo de Outubro]]-Tabela8[[#This Row],[Realizado - Novembro]]</f>
        <v>2009482.1</v>
      </c>
      <c r="T26" s="17">
        <v>0</v>
      </c>
      <c r="U26" s="17">
        <f>Tabela8[[#This Row],[Realizado - Dezembro]]+Tabela8[[#This Row],[Total realizado até novembro]]</f>
        <v>1596.24</v>
      </c>
      <c r="V26" s="14">
        <f>Tabela8[[#This Row],[Saldo de Novembro]]-Tabela8[[#This Row],[Realizado - Dezembro]]</f>
        <v>2009482.1</v>
      </c>
      <c r="W26" s="3">
        <v>1600.14</v>
      </c>
      <c r="X26" s="3">
        <f>Tabela8[[#This Row],[Total realizado até Dezembro]]+Tabela8[[#This Row],[Realizado - Janeiro]]</f>
        <v>3196.38</v>
      </c>
      <c r="Y26" s="3">
        <f>Tabela8[[#This Row],[Saldo de Dezembro]]-Tabela8[[#This Row],[Realizado - Janeiro]]</f>
        <v>2007881.9600000002</v>
      </c>
      <c r="Z26" s="14">
        <v>536.94000000000005</v>
      </c>
      <c r="AA26" s="3">
        <v>3733.32</v>
      </c>
      <c r="AB26" s="14">
        <v>2007345.0200000003</v>
      </c>
      <c r="AC26" s="4">
        <v>0</v>
      </c>
      <c r="AD26" s="55">
        <f>Tabela8[[#This Row],[Total realizado até Fevereiro]]+Tabela8[[#This Row],[Realizado - Março]]</f>
        <v>3733.32</v>
      </c>
      <c r="AE26" s="55">
        <f>Tabela8[[#This Row],[Saldo de Fevereiro]]-Tabela8[[#This Row],[Realizado - Março]]</f>
        <v>2007345.0200000003</v>
      </c>
    </row>
    <row r="27" spans="1:31" s="20" customFormat="1" ht="14.15" customHeight="1" x14ac:dyDescent="0.35">
      <c r="B27" s="36" t="s">
        <v>106</v>
      </c>
      <c r="C27" s="16" t="s">
        <v>28</v>
      </c>
      <c r="D27" s="1" t="s">
        <v>107</v>
      </c>
      <c r="E27" s="16" t="s">
        <v>108</v>
      </c>
      <c r="F27" s="16" t="s">
        <v>109</v>
      </c>
      <c r="G27" s="16" t="s">
        <v>39</v>
      </c>
      <c r="H27" s="37">
        <v>0</v>
      </c>
      <c r="I27" s="17">
        <v>1315907.3400000001</v>
      </c>
      <c r="J27" s="17">
        <v>1315907.3400000001</v>
      </c>
      <c r="K27" s="17">
        <v>0</v>
      </c>
      <c r="L27" s="17">
        <v>0</v>
      </c>
      <c r="M27" s="17">
        <v>0</v>
      </c>
      <c r="N27" s="17">
        <v>0</v>
      </c>
      <c r="O27" s="17">
        <f>SUM(Tabela8[[#This Row],[Realizado - Julho]:[Realizado - Outubro]])</f>
        <v>0</v>
      </c>
      <c r="P27" s="17">
        <f>Tabela8[[#This Row],[Saldo junho/25]]-Tabela8[[#This Row],[Total realizado até out/2025]]</f>
        <v>1315907.3400000001</v>
      </c>
      <c r="Q27" s="17">
        <v>0</v>
      </c>
      <c r="R27" s="17">
        <f>Tabela8[[#This Row],[Realizado - Novembro]]+Tabela8[[#This Row],[Total realizado até out/2025]]</f>
        <v>0</v>
      </c>
      <c r="S27" s="17">
        <f>Tabela8[[#This Row],[Saldo de Outubro]]-Tabela8[[#This Row],[Realizado - Novembro]]</f>
        <v>1315907.3400000001</v>
      </c>
      <c r="T27" s="17">
        <v>0</v>
      </c>
      <c r="U27" s="17">
        <f>Tabela8[[#This Row],[Realizado - Dezembro]]+Tabela8[[#This Row],[Total realizado até novembro]]</f>
        <v>0</v>
      </c>
      <c r="V27" s="14">
        <f>Tabela8[[#This Row],[Saldo de Novembro]]-Tabela8[[#This Row],[Realizado - Dezembro]]</f>
        <v>1315907.3400000001</v>
      </c>
      <c r="W27" s="3">
        <v>0</v>
      </c>
      <c r="X27" s="3">
        <f>Tabela8[[#This Row],[Total realizado até Dezembro]]+Tabela8[[#This Row],[Realizado - Janeiro]]</f>
        <v>0</v>
      </c>
      <c r="Y27" s="3">
        <f>Tabela8[[#This Row],[Saldo de Dezembro]]-Tabela8[[#This Row],[Realizado - Janeiro]]</f>
        <v>1315907.3400000001</v>
      </c>
      <c r="Z27" s="14">
        <v>1190.95</v>
      </c>
      <c r="AA27" s="3">
        <v>1190.95</v>
      </c>
      <c r="AB27" s="14">
        <v>1314716.3900000001</v>
      </c>
      <c r="AC27" s="4">
        <v>3801.72</v>
      </c>
      <c r="AD27" s="55">
        <f>Tabela8[[#This Row],[Total realizado até Fevereiro]]+Tabela8[[#This Row],[Realizado - Março]]</f>
        <v>4992.67</v>
      </c>
      <c r="AE27" s="55">
        <f>Tabela8[[#This Row],[Saldo de Fevereiro]]-Tabela8[[#This Row],[Realizado - Março]]</f>
        <v>1310914.6700000002</v>
      </c>
    </row>
    <row r="28" spans="1:31" ht="14.15" customHeight="1" x14ac:dyDescent="0.35">
      <c r="B28" s="36" t="s">
        <v>110</v>
      </c>
      <c r="C28" s="21" t="s">
        <v>28</v>
      </c>
      <c r="D28" s="1" t="s">
        <v>111</v>
      </c>
      <c r="E28" s="21" t="s">
        <v>112</v>
      </c>
      <c r="F28" s="21" t="s">
        <v>113</v>
      </c>
      <c r="G28" s="21" t="s">
        <v>114</v>
      </c>
      <c r="H28" s="21" t="s">
        <v>115</v>
      </c>
      <c r="I28" s="22">
        <v>380925.44</v>
      </c>
      <c r="J28" s="22"/>
      <c r="K28" s="22">
        <v>58353.08</v>
      </c>
      <c r="L28" s="22">
        <v>58353.08</v>
      </c>
      <c r="M28" s="22">
        <v>17467.509999999998</v>
      </c>
      <c r="N28" s="22">
        <v>58353.08</v>
      </c>
      <c r="O28" s="22">
        <f>SUM(Tabela8[[#This Row],[Realizado - Julho]:[Realizado - Outubro]])</f>
        <v>192526.75</v>
      </c>
      <c r="P28" s="22">
        <f>Tabela8[[#This Row],[Saldo junho/25]]-Tabela8[[#This Row],[Total realizado até out/2025]]</f>
        <v>188398.69</v>
      </c>
      <c r="Q28" s="22">
        <v>58353.08</v>
      </c>
      <c r="R28" s="22">
        <f>Tabela8[[#This Row],[Realizado - Novembro]]+Tabela8[[#This Row],[Total realizado até out/2025]]</f>
        <v>250879.83000000002</v>
      </c>
      <c r="S28" s="22">
        <f>Tabela8[[#This Row],[Saldo de Outubro]]-Tabela8[[#This Row],[Realizado - Novembro]]</f>
        <v>130045.61</v>
      </c>
      <c r="T28" s="22">
        <v>116706.16</v>
      </c>
      <c r="U28" s="22">
        <f>Tabela8[[#This Row],[Realizado - Dezembro]]+Tabela8[[#This Row],[Total realizado até novembro]]</f>
        <v>367585.99</v>
      </c>
      <c r="V28" s="14">
        <f>Tabela8[[#This Row],[Saldo de Novembro]]-Tabela8[[#This Row],[Realizado - Dezembro]]</f>
        <v>13339.449999999997</v>
      </c>
      <c r="W28" s="3">
        <v>58353.08</v>
      </c>
      <c r="X28" s="3">
        <f>Tabela8[[#This Row],[Total realizado até Dezembro]]+Tabela8[[#This Row],[Realizado - Janeiro]]</f>
        <v>425939.07</v>
      </c>
      <c r="Y28" s="3">
        <v>3487968.02</v>
      </c>
      <c r="Z28" s="14">
        <v>0</v>
      </c>
      <c r="AA28" s="3">
        <v>425939.07</v>
      </c>
      <c r="AB28" s="14">
        <v>3487968.02</v>
      </c>
      <c r="AC28" s="4">
        <v>0</v>
      </c>
      <c r="AD28" s="55">
        <f>Tabela8[[#This Row],[Total realizado até Fevereiro]]+Tabela8[[#This Row],[Realizado - Março]]</f>
        <v>425939.07</v>
      </c>
      <c r="AE28" s="55">
        <f>Tabela8[[#This Row],[Saldo de Fevereiro]]-Tabela8[[#This Row],[Realizado - Março]]</f>
        <v>3487968.02</v>
      </c>
    </row>
    <row r="29" spans="1:31" ht="14.15" customHeight="1" x14ac:dyDescent="0.35">
      <c r="B29" s="36" t="s">
        <v>116</v>
      </c>
      <c r="C29" s="21" t="s">
        <v>28</v>
      </c>
      <c r="D29" s="1" t="s">
        <v>117</v>
      </c>
      <c r="E29" s="21" t="s">
        <v>118</v>
      </c>
      <c r="F29" s="21" t="s">
        <v>119</v>
      </c>
      <c r="G29" s="21" t="s">
        <v>120</v>
      </c>
      <c r="H29" s="21" t="s">
        <v>121</v>
      </c>
      <c r="I29" s="22">
        <v>0</v>
      </c>
      <c r="J29" s="23">
        <v>123790.9</v>
      </c>
      <c r="K29" s="22">
        <v>0</v>
      </c>
      <c r="L29" s="22">
        <v>3116.19</v>
      </c>
      <c r="M29" s="22">
        <v>6232.37</v>
      </c>
      <c r="N29" s="22">
        <v>62.99</v>
      </c>
      <c r="O29" s="22">
        <f>SUM(Tabela8[[#This Row],[Realizado - Julho]:[Realizado - Outubro]])</f>
        <v>9411.5499999999993</v>
      </c>
      <c r="P29" s="22">
        <f>Tabela8[[#This Row],[Saldo julho/25]]-Tabela8[[#This Row],[Total realizado até out/2025]]</f>
        <v>114379.34999999999</v>
      </c>
      <c r="Q29" s="22">
        <v>0</v>
      </c>
      <c r="R29" s="22">
        <f>Tabela8[[#This Row],[Realizado - Novembro]]+Tabela8[[#This Row],[Total realizado até out/2025]]</f>
        <v>9411.5499999999993</v>
      </c>
      <c r="S29" s="22">
        <f>Tabela8[[#This Row],[Saldo de Outubro]]-Tabela8[[#This Row],[Realizado - Novembro]]</f>
        <v>114379.34999999999</v>
      </c>
      <c r="T29" s="22">
        <v>6565.81</v>
      </c>
      <c r="U29" s="22">
        <f>Tabela8[[#This Row],[Realizado - Dezembro]]+Tabela8[[#This Row],[Total realizado até novembro]]</f>
        <v>15977.36</v>
      </c>
      <c r="V29" s="14">
        <f>Tabela8[[#This Row],[Saldo de Novembro]]-Tabela8[[#This Row],[Realizado - Dezembro]]</f>
        <v>107813.54</v>
      </c>
      <c r="W29" s="3">
        <v>0</v>
      </c>
      <c r="X29" s="3">
        <f>Tabela8[[#This Row],[Total realizado até Dezembro]]+Tabela8[[#This Row],[Realizado - Janeiro]]</f>
        <v>15977.36</v>
      </c>
      <c r="Y29" s="3">
        <f>Tabela8[[#This Row],[Saldo de Dezembro]]-Tabela8[[#This Row],[Realizado - Janeiro]]</f>
        <v>107813.54</v>
      </c>
      <c r="Z29" s="14">
        <v>10000</v>
      </c>
      <c r="AA29" s="3">
        <v>25977.360000000001</v>
      </c>
      <c r="AB29" s="14">
        <v>97813.54</v>
      </c>
      <c r="AC29" s="4">
        <v>0</v>
      </c>
      <c r="AD29" s="55">
        <f>Tabela8[[#This Row],[Total realizado até Fevereiro]]+Tabela8[[#This Row],[Realizado - Março]]</f>
        <v>25977.360000000001</v>
      </c>
      <c r="AE29" s="55">
        <f>Tabela8[[#This Row],[Saldo de Fevereiro]]-Tabela8[[#This Row],[Realizado - Março]]</f>
        <v>97813.54</v>
      </c>
    </row>
    <row r="30" spans="1:31" ht="14.15" customHeight="1" x14ac:dyDescent="0.35">
      <c r="B30" s="45" t="s">
        <v>122</v>
      </c>
      <c r="C30" s="21" t="s">
        <v>35</v>
      </c>
      <c r="D30" s="1" t="s">
        <v>123</v>
      </c>
      <c r="E30" s="21" t="s">
        <v>124</v>
      </c>
      <c r="F30" s="21" t="s">
        <v>125</v>
      </c>
      <c r="G30" s="21" t="s">
        <v>39</v>
      </c>
      <c r="H30" s="37">
        <v>0</v>
      </c>
      <c r="I30" s="22">
        <v>0</v>
      </c>
      <c r="J30" s="22">
        <v>0</v>
      </c>
      <c r="K30" s="22">
        <v>0</v>
      </c>
      <c r="L30" s="22">
        <v>0</v>
      </c>
      <c r="M30" s="22">
        <v>0</v>
      </c>
      <c r="N30" s="22">
        <v>0</v>
      </c>
      <c r="O30" s="22">
        <f>SUM(Tabela8[[#This Row],[Realizado - Julho]:[Realizado - Outubro]])</f>
        <v>0</v>
      </c>
      <c r="P30" s="22">
        <f>Tabela8[[#This Row],[Saldo junho/25]]-Tabela8[[#This Row],[Total realizado até out/2025]]</f>
        <v>0</v>
      </c>
      <c r="Q30" s="22">
        <v>0</v>
      </c>
      <c r="R30" s="22">
        <f>Tabela8[[#This Row],[Realizado - Novembro]]+Tabela8[[#This Row],[Total realizado até out/2025]]</f>
        <v>0</v>
      </c>
      <c r="S30" s="22">
        <f>Tabela8[[#This Row],[Saldo de Outubro]]-Tabela8[[#This Row],[Realizado - Novembro]]</f>
        <v>0</v>
      </c>
      <c r="T30" s="22"/>
      <c r="U30" s="22">
        <f>Tabela8[[#This Row],[Realizado - Dezembro]]+Tabela8[[#This Row],[Total realizado até novembro]]</f>
        <v>0</v>
      </c>
      <c r="V30" s="22">
        <f>Tabela8[[#This Row],[Saldo de Outubro]]-Tabela8[[#This Row],[Realizado - Novembro]]</f>
        <v>0</v>
      </c>
      <c r="W30" s="3"/>
      <c r="X30" s="3">
        <f>Tabela8[[#This Row],[Total realizado até Dezembro]]+Tabela8[[#This Row],[Realizado - Janeiro]]</f>
        <v>0</v>
      </c>
      <c r="Y30" s="3">
        <f>Tabela8[[#This Row],[Saldo de Dezembro]]-Tabela8[[#This Row],[Realizado - Janeiro]]</f>
        <v>0</v>
      </c>
      <c r="Z30" s="14">
        <v>0</v>
      </c>
      <c r="AA30" s="3">
        <f>Tabela8[[#This Row],[Total realizado até Janeiro]]+Tabela8[[#This Row],[Realizado - Fevereiro]]</f>
        <v>0</v>
      </c>
      <c r="AB30" s="14">
        <f>Tabela8[[#This Row],[Saldo de Janeiro]]-Tabela8[[#This Row],[Realizado - Fevereiro]]</f>
        <v>0</v>
      </c>
      <c r="AC30" s="4">
        <v>0</v>
      </c>
      <c r="AD30" s="55">
        <f>Tabela8[[#This Row],[Total realizado até Fevereiro]]+Tabela8[[#This Row],[Realizado - Março]]</f>
        <v>0</v>
      </c>
      <c r="AE30" s="55">
        <f>Tabela8[[#This Row],[Saldo de Fevereiro]]-Tabela8[[#This Row],[Realizado - Março]]</f>
        <v>0</v>
      </c>
    </row>
    <row r="31" spans="1:31" s="18" customFormat="1" ht="14.15" customHeight="1" x14ac:dyDescent="0.35">
      <c r="B31" s="42" t="s">
        <v>126</v>
      </c>
      <c r="C31" s="1" t="s">
        <v>35</v>
      </c>
      <c r="D31" s="1" t="s">
        <v>127</v>
      </c>
      <c r="E31" s="1" t="s">
        <v>128</v>
      </c>
      <c r="F31" s="1" t="s">
        <v>129</v>
      </c>
      <c r="G31" s="1" t="s">
        <v>39</v>
      </c>
      <c r="H31" s="37">
        <v>0</v>
      </c>
      <c r="I31" s="14">
        <v>0</v>
      </c>
      <c r="J31" s="14">
        <v>0</v>
      </c>
      <c r="K31" s="4">
        <v>0</v>
      </c>
      <c r="L31" s="4">
        <v>0</v>
      </c>
      <c r="M31" s="4">
        <v>0</v>
      </c>
      <c r="N31" s="4">
        <v>0</v>
      </c>
      <c r="O31" s="4">
        <f>SUM(Tabela8[[#This Row],[Realizado - Julho]:[Realizado - Outubro]])</f>
        <v>0</v>
      </c>
      <c r="P31" s="4">
        <f>Tabela8[[#This Row],[Saldo junho/25]]-Tabela8[[#This Row],[Total realizado até out/2025]]</f>
        <v>0</v>
      </c>
      <c r="Q31" s="4">
        <v>0</v>
      </c>
      <c r="R31" s="4">
        <f>Tabela8[[#This Row],[Realizado - Novembro]]+Tabela8[[#This Row],[Total realizado até out/2025]]</f>
        <v>0</v>
      </c>
      <c r="S31" s="14">
        <f>Tabela8[[#This Row],[Saldo de Outubro]]-Tabela8[[#This Row],[Realizado - Novembro]]</f>
        <v>0</v>
      </c>
      <c r="T31" s="14"/>
      <c r="U31" s="14">
        <f>Tabela8[[#This Row],[Realizado - Dezembro]]+Tabela8[[#This Row],[Total realizado até novembro]]</f>
        <v>0</v>
      </c>
      <c r="V31" s="14">
        <f>Tabela8[[#This Row],[Saldo de Outubro]]-Tabela8[[#This Row],[Realizado - Novembro]]</f>
        <v>0</v>
      </c>
      <c r="W31" s="3"/>
      <c r="X31" s="3">
        <f>Tabela8[[#This Row],[Total realizado até Dezembro]]+Tabela8[[#This Row],[Realizado - Janeiro]]</f>
        <v>0</v>
      </c>
      <c r="Y31" s="3">
        <f>Tabela8[[#This Row],[Saldo de Dezembro]]-Tabela8[[#This Row],[Realizado - Janeiro]]</f>
        <v>0</v>
      </c>
      <c r="Z31" s="14">
        <v>0</v>
      </c>
      <c r="AA31" s="3">
        <f>Tabela8[[#This Row],[Total realizado até Janeiro]]+Tabela8[[#This Row],[Realizado - Fevereiro]]</f>
        <v>0</v>
      </c>
      <c r="AB31" s="14">
        <f>Tabela8[[#This Row],[Saldo de Janeiro]]-Tabela8[[#This Row],[Realizado - Fevereiro]]</f>
        <v>0</v>
      </c>
      <c r="AC31" s="4">
        <v>0</v>
      </c>
      <c r="AD31" s="55">
        <f>Tabela8[[#This Row],[Total realizado até Fevereiro]]+Tabela8[[#This Row],[Realizado - Março]]</f>
        <v>0</v>
      </c>
      <c r="AE31" s="55">
        <f>Tabela8[[#This Row],[Saldo de Fevereiro]]-Tabela8[[#This Row],[Realizado - Março]]</f>
        <v>0</v>
      </c>
    </row>
    <row r="32" spans="1:31" ht="14.15" customHeight="1" x14ac:dyDescent="0.35">
      <c r="B32" s="36" t="s">
        <v>130</v>
      </c>
      <c r="C32" s="21" t="s">
        <v>28</v>
      </c>
      <c r="D32" s="1" t="s">
        <v>131</v>
      </c>
      <c r="E32" s="21" t="s">
        <v>132</v>
      </c>
      <c r="F32" s="21" t="s">
        <v>133</v>
      </c>
      <c r="G32" s="21" t="s">
        <v>39</v>
      </c>
      <c r="H32" s="21" t="s">
        <v>134</v>
      </c>
      <c r="I32" s="22">
        <v>3960105.29</v>
      </c>
      <c r="J32" s="22">
        <v>3877878.14</v>
      </c>
      <c r="K32" s="22">
        <v>82227.149999999994</v>
      </c>
      <c r="L32" s="14">
        <v>0</v>
      </c>
      <c r="M32" s="22">
        <v>82047.850000000006</v>
      </c>
      <c r="N32" s="22">
        <v>82720.070000000007</v>
      </c>
      <c r="O32" s="22">
        <f>SUM(Tabela8[[#This Row],[Realizado - Julho]:[Realizado - Outubro]])</f>
        <v>246995.07</v>
      </c>
      <c r="P32" s="22">
        <f>Tabela8[[#This Row],[Saldo junho/25]]-Tabela8[[#This Row],[Total realizado até out/2025]]</f>
        <v>3713110.22</v>
      </c>
      <c r="Q32" s="5">
        <v>82498.86</v>
      </c>
      <c r="R32" s="22">
        <f>Tabela8[[#This Row],[Realizado - Novembro]]+Tabela8[[#This Row],[Total realizado até out/2025]]</f>
        <v>329493.93</v>
      </c>
      <c r="S32" s="22">
        <f>Tabela8[[#This Row],[Saldo de Outubro]]-Tabela8[[#This Row],[Realizado - Novembro]]</f>
        <v>3630611.3600000003</v>
      </c>
      <c r="T32" s="22">
        <v>82432.11</v>
      </c>
      <c r="U32" s="22">
        <f>Tabela8[[#This Row],[Realizado - Dezembro]]+Tabela8[[#This Row],[Total realizado até novembro]]</f>
        <v>411926.04</v>
      </c>
      <c r="V32" s="14">
        <f>Tabela8[[#This Row],[Saldo de Novembro]]-Tabela8[[#This Row],[Realizado - Dezembro]]</f>
        <v>3548179.2500000005</v>
      </c>
      <c r="W32" s="3">
        <v>82525.42</v>
      </c>
      <c r="X32" s="3">
        <f>Tabela8[[#This Row],[Total realizado até Dezembro]]+Tabela8[[#This Row],[Realizado - Janeiro]]</f>
        <v>494451.45999999996</v>
      </c>
      <c r="Y32" s="3">
        <f>Tabela8[[#This Row],[Saldo de Dezembro]]-Tabela8[[#This Row],[Realizado - Janeiro]]</f>
        <v>3465653.8300000005</v>
      </c>
      <c r="Z32" s="14">
        <v>0</v>
      </c>
      <c r="AA32" s="3">
        <v>494451.45999999996</v>
      </c>
      <c r="AB32" s="14">
        <v>3465653.8300000005</v>
      </c>
      <c r="AC32" s="4">
        <v>165342.31</v>
      </c>
      <c r="AD32" s="55">
        <f>Tabela8[[#This Row],[Total realizado até Fevereiro]]+Tabela8[[#This Row],[Realizado - Março]]</f>
        <v>659793.77</v>
      </c>
      <c r="AE32" s="55">
        <f>Tabela8[[#This Row],[Saldo de Fevereiro]]-Tabela8[[#This Row],[Realizado - Março]]</f>
        <v>3300311.5200000005</v>
      </c>
    </row>
    <row r="33" spans="2:31" s="18" customFormat="1" ht="14.15" customHeight="1" x14ac:dyDescent="0.35">
      <c r="B33" s="36" t="s">
        <v>135</v>
      </c>
      <c r="C33" s="21" t="s">
        <v>35</v>
      </c>
      <c r="D33" s="1" t="s">
        <v>136</v>
      </c>
      <c r="E33" s="21" t="s">
        <v>137</v>
      </c>
      <c r="F33" s="21" t="s">
        <v>138</v>
      </c>
      <c r="G33" s="21" t="s">
        <v>39</v>
      </c>
      <c r="H33" s="21" t="s">
        <v>139</v>
      </c>
      <c r="I33" s="22">
        <v>494317.18</v>
      </c>
      <c r="J33" s="22">
        <v>0</v>
      </c>
      <c r="K33" s="22">
        <v>75264.69</v>
      </c>
      <c r="L33" s="22">
        <v>151530.44</v>
      </c>
      <c r="M33" s="22">
        <v>75298.509999999995</v>
      </c>
      <c r="N33" s="22">
        <v>0</v>
      </c>
      <c r="O33" s="22">
        <f>SUM(Tabela8[[#This Row],[Realizado - Julho]:[Realizado - Outubro]])</f>
        <v>302093.64</v>
      </c>
      <c r="P33" s="22">
        <f>Tabela8[[#This Row],[Saldo junho/25]]-Tabela8[[#This Row],[Total realizado até out/2025]]</f>
        <v>192223.53999999998</v>
      </c>
      <c r="Q33" s="22">
        <v>76968.34</v>
      </c>
      <c r="R33" s="22">
        <f>Tabela8[[#This Row],[Realizado - Novembro]]+Tabela8[[#This Row],[Total realizado até out/2025]]</f>
        <v>379061.98</v>
      </c>
      <c r="S33" s="22">
        <f>Tabela8[[#This Row],[Saldo de Outubro]]-Tabela8[[#This Row],[Realizado - Novembro]]</f>
        <v>115255.19999999998</v>
      </c>
      <c r="T33" s="22">
        <f>VLOOKUP(Tabela8[[#This Row],[CNPJ]],[1]DEZ.25!$W$2:$AF$1104,10,0)</f>
        <v>76749.89</v>
      </c>
      <c r="U33" s="22">
        <f>Tabela8[[#This Row],[Realizado - Dezembro]]+Tabela8[[#This Row],[Total realizado até novembro]]</f>
        <v>455811.87</v>
      </c>
      <c r="V33" s="14">
        <f>Tabela8[[#This Row],[Saldo de Novembro]]-Tabela8[[#This Row],[Realizado - Dezembro]]</f>
        <v>38505.309999999983</v>
      </c>
      <c r="W33" s="3">
        <v>76616.179999999993</v>
      </c>
      <c r="X33" s="3">
        <f>Tabela8[[#This Row],[Total realizado até Dezembro]]+Tabela8[[#This Row],[Realizado - Janeiro]]</f>
        <v>532428.05000000005</v>
      </c>
      <c r="Y33" s="3">
        <f>Tabela8[[#This Row],[Saldo de Dezembro]]-Tabela8[[#This Row],[Realizado - Janeiro]]</f>
        <v>-38110.87000000001</v>
      </c>
      <c r="Z33" s="14">
        <v>0</v>
      </c>
      <c r="AA33" s="3">
        <v>532428.05000000005</v>
      </c>
      <c r="AB33" s="14">
        <v>-38110.87000000001</v>
      </c>
      <c r="AC33" s="4">
        <v>0</v>
      </c>
      <c r="AD33" s="55">
        <f>Tabela8[[#This Row],[Total realizado até Fevereiro]]+Tabela8[[#This Row],[Realizado - Março]]</f>
        <v>532428.05000000005</v>
      </c>
      <c r="AE33" s="55">
        <f>Tabela8[[#This Row],[Saldo de Fevereiro]]-Tabela8[[#This Row],[Realizado - Março]]</f>
        <v>-38110.87000000001</v>
      </c>
    </row>
    <row r="34" spans="2:31" s="20" customFormat="1" ht="14.15" customHeight="1" x14ac:dyDescent="0.35">
      <c r="B34" s="46" t="s">
        <v>140</v>
      </c>
      <c r="C34" s="21" t="s">
        <v>28</v>
      </c>
      <c r="D34" s="1" t="s">
        <v>141</v>
      </c>
      <c r="E34" s="21" t="s">
        <v>142</v>
      </c>
      <c r="F34" s="21" t="s">
        <v>143</v>
      </c>
      <c r="G34" s="21" t="s">
        <v>39</v>
      </c>
      <c r="H34" s="37">
        <v>0</v>
      </c>
      <c r="I34" s="22">
        <v>0</v>
      </c>
      <c r="J34" s="22">
        <v>29943874.800000001</v>
      </c>
      <c r="K34" s="22">
        <v>5079096.3600000003</v>
      </c>
      <c r="L34" s="22">
        <v>0</v>
      </c>
      <c r="M34" s="22">
        <v>0</v>
      </c>
      <c r="N34" s="22">
        <v>0</v>
      </c>
      <c r="O34" s="22">
        <f>SUM(Tabela8[[#This Row],[Realizado - Julho]:[Realizado - Outubro]])</f>
        <v>5079096.3600000003</v>
      </c>
      <c r="P34" s="22">
        <f>Tabela8[[#This Row],[Saldo julho/25]]-Tabela8[[#This Row],[Total realizado até out/2025]]</f>
        <v>24864778.440000001</v>
      </c>
      <c r="Q34" s="22">
        <v>0</v>
      </c>
      <c r="R34" s="22">
        <f>Tabela8[[#This Row],[Realizado - Novembro]]+Tabela8[[#This Row],[Total realizado até out/2025]]</f>
        <v>5079096.3600000003</v>
      </c>
      <c r="S34" s="22">
        <f>Tabela8[[#This Row],[Saldo de Outubro]]-Tabela8[[#This Row],[Realizado - Novembro]]</f>
        <v>24864778.440000001</v>
      </c>
      <c r="T34" s="22">
        <v>0</v>
      </c>
      <c r="U34" s="22">
        <f>Tabela8[[#This Row],[Realizado - Dezembro]]+Tabela8[[#This Row],[Total realizado até novembro]]</f>
        <v>5079096.3600000003</v>
      </c>
      <c r="V34" s="14">
        <f>Tabela8[[#This Row],[Saldo de Novembro]]-Tabela8[[#This Row],[Realizado - Dezembro]]</f>
        <v>24864778.440000001</v>
      </c>
      <c r="W34" s="3">
        <v>0</v>
      </c>
      <c r="X34" s="3">
        <f>Tabela8[[#This Row],[Total realizado até Dezembro]]+Tabela8[[#This Row],[Realizado - Janeiro]]</f>
        <v>5079096.3600000003</v>
      </c>
      <c r="Y34" s="3">
        <f>Tabela8[[#This Row],[Saldo de Dezembro]]-Tabela8[[#This Row],[Realizado - Janeiro]]</f>
        <v>24864778.440000001</v>
      </c>
      <c r="Z34" s="14">
        <v>0</v>
      </c>
      <c r="AA34" s="3">
        <v>5079096.3600000003</v>
      </c>
      <c r="AB34" s="14">
        <v>24864778.440000001</v>
      </c>
      <c r="AC34" s="4">
        <v>0</v>
      </c>
      <c r="AD34" s="55">
        <f>Tabela8[[#This Row],[Total realizado até Fevereiro]]+Tabela8[[#This Row],[Realizado - Março]]</f>
        <v>5079096.3600000003</v>
      </c>
      <c r="AE34" s="55">
        <f>Tabela8[[#This Row],[Saldo de Fevereiro]]-Tabela8[[#This Row],[Realizado - Março]]</f>
        <v>24864778.440000001</v>
      </c>
    </row>
    <row r="35" spans="2:31" s="20" customFormat="1" ht="14.15" customHeight="1" x14ac:dyDescent="0.35">
      <c r="B35" s="42" t="s">
        <v>140</v>
      </c>
      <c r="C35" s="1" t="s">
        <v>35</v>
      </c>
      <c r="D35" s="1" t="s">
        <v>141</v>
      </c>
      <c r="E35" s="24" t="s">
        <v>144</v>
      </c>
      <c r="F35" s="24" t="s">
        <v>145</v>
      </c>
      <c r="G35" s="1" t="s">
        <v>39</v>
      </c>
      <c r="H35" s="1" t="s">
        <v>146</v>
      </c>
      <c r="I35" s="14">
        <v>0</v>
      </c>
      <c r="J35" s="14">
        <v>0</v>
      </c>
      <c r="K35" s="4"/>
      <c r="L35" s="4">
        <v>0</v>
      </c>
      <c r="M35" s="4">
        <v>0</v>
      </c>
      <c r="N35" s="4">
        <v>0</v>
      </c>
      <c r="O35" s="4">
        <f>SUM(Tabela8[[#This Row],[Realizado - Julho]:[Realizado - Outubro]])</f>
        <v>0</v>
      </c>
      <c r="P35" s="4">
        <f>Tabela8[[#This Row],[Saldo junho/25]]-Tabela8[[#This Row],[Total realizado até out/2025]]</f>
        <v>0</v>
      </c>
      <c r="Q35" s="4">
        <v>0</v>
      </c>
      <c r="R35" s="4">
        <f>Tabela8[[#This Row],[Realizado - Novembro]]+Tabela8[[#This Row],[Total realizado até out/2025]]</f>
        <v>0</v>
      </c>
      <c r="S35" s="14">
        <f>Tabela8[[#This Row],[Saldo de Outubro]]-Tabela8[[#This Row],[Realizado - Novembro]]</f>
        <v>0</v>
      </c>
      <c r="T35" s="14"/>
      <c r="U35" s="14">
        <f>Tabela8[[#This Row],[Realizado - Dezembro]]+Tabela8[[#This Row],[Total realizado até novembro]]</f>
        <v>0</v>
      </c>
      <c r="V35" s="14">
        <f>Tabela8[[#This Row],[Saldo de Outubro]]-Tabela8[[#This Row],[Realizado - Novembro]]</f>
        <v>0</v>
      </c>
      <c r="W35" s="3"/>
      <c r="X35" s="3">
        <f>Tabela8[[#This Row],[Total realizado até Dezembro]]+Tabela8[[#This Row],[Realizado - Janeiro]]</f>
        <v>0</v>
      </c>
      <c r="Y35" s="3">
        <f>Tabela8[[#This Row],[Saldo de Dezembro]]-Tabela8[[#This Row],[Realizado - Janeiro]]</f>
        <v>0</v>
      </c>
      <c r="Z35" s="14">
        <v>0</v>
      </c>
      <c r="AA35" s="3">
        <f>Tabela8[[#This Row],[Total realizado até Janeiro]]+Tabela8[[#This Row],[Realizado - Fevereiro]]</f>
        <v>0</v>
      </c>
      <c r="AB35" s="14">
        <f>Tabela8[[#This Row],[Saldo de Janeiro]]-Tabela8[[#This Row],[Realizado - Fevereiro]]</f>
        <v>0</v>
      </c>
      <c r="AC35" s="4">
        <v>0</v>
      </c>
      <c r="AD35" s="55">
        <f>Tabela8[[#This Row],[Total realizado até Fevereiro]]+Tabela8[[#This Row],[Realizado - Março]]</f>
        <v>0</v>
      </c>
      <c r="AE35" s="55">
        <f>Tabela8[[#This Row],[Saldo de Fevereiro]]-Tabela8[[#This Row],[Realizado - Março]]</f>
        <v>0</v>
      </c>
    </row>
    <row r="36" spans="2:31" s="20" customFormat="1" ht="14.15" customHeight="1" x14ac:dyDescent="0.35">
      <c r="B36" s="36" t="s">
        <v>140</v>
      </c>
      <c r="C36" s="21" t="s">
        <v>28</v>
      </c>
      <c r="D36" s="1" t="s">
        <v>141</v>
      </c>
      <c r="E36" s="21" t="s">
        <v>147</v>
      </c>
      <c r="F36" s="21" t="s">
        <v>148</v>
      </c>
      <c r="G36" s="1" t="s">
        <v>39</v>
      </c>
      <c r="H36" s="1" t="s">
        <v>146</v>
      </c>
      <c r="I36" s="23">
        <v>6199369.4299999988</v>
      </c>
      <c r="J36" s="22"/>
      <c r="K36" s="4">
        <v>0</v>
      </c>
      <c r="L36" s="4">
        <v>0</v>
      </c>
      <c r="M36" s="4">
        <v>0</v>
      </c>
      <c r="N36" s="4">
        <v>0</v>
      </c>
      <c r="O36" s="22">
        <f>SUM(Tabela8[[#This Row],[Realizado - Julho]:[Realizado - Outubro]])</f>
        <v>0</v>
      </c>
      <c r="P36" s="22">
        <f>Tabela8[[#This Row],[Saldo julho/25]]-Tabela8[[#This Row],[Total realizado até out/2025]]</f>
        <v>0</v>
      </c>
      <c r="Q36" s="22">
        <v>0</v>
      </c>
      <c r="R36" s="22">
        <f>Tabela8[[#This Row],[Realizado - Novembro]]+Tabela8[[#This Row],[Total realizado até out/2025]]</f>
        <v>0</v>
      </c>
      <c r="S36" s="22">
        <f>Tabela8[[#This Row],[Saldo de Outubro]]-Tabela8[[#This Row],[Realizado - Novembro]]</f>
        <v>0</v>
      </c>
      <c r="T36" s="22">
        <v>0</v>
      </c>
      <c r="U36" s="22">
        <f>Tabela8[[#This Row],[Realizado - Dezembro]]+Tabela8[[#This Row],[Total realizado até novembro]]</f>
        <v>0</v>
      </c>
      <c r="V36" s="14">
        <f>Tabela8[[#This Row],[Saldo de Novembro]]-Tabela8[[#This Row],[Realizado - Dezembro]]</f>
        <v>0</v>
      </c>
      <c r="W36" s="3">
        <v>0</v>
      </c>
      <c r="X36" s="3">
        <f>Tabela8[[#This Row],[Total realizado até Dezembro]]+Tabela8[[#This Row],[Realizado - Janeiro]]</f>
        <v>0</v>
      </c>
      <c r="Y36" s="3">
        <f>Tabela8[[#This Row],[Saldo de Dezembro]]-Tabela8[[#This Row],[Realizado - Janeiro]]</f>
        <v>0</v>
      </c>
      <c r="Z36" s="14">
        <v>0</v>
      </c>
      <c r="AA36" s="3">
        <f>Tabela8[[#This Row],[Total realizado até Janeiro]]+Tabela8[[#This Row],[Realizado - Fevereiro]]</f>
        <v>0</v>
      </c>
      <c r="AB36" s="14">
        <v>11278465.800000001</v>
      </c>
      <c r="AC36" s="4">
        <v>0</v>
      </c>
      <c r="AD36" s="55">
        <f>Tabela8[[#This Row],[Total realizado até Fevereiro]]+Tabela8[[#This Row],[Realizado - Março]]</f>
        <v>0</v>
      </c>
      <c r="AE36" s="55">
        <f>Tabela8[[#This Row],[Saldo de Fevereiro]]-Tabela8[[#This Row],[Realizado - Março]]</f>
        <v>11278465.800000001</v>
      </c>
    </row>
    <row r="37" spans="2:31" s="20" customFormat="1" ht="14.15" customHeight="1" x14ac:dyDescent="0.35">
      <c r="B37" s="36" t="s">
        <v>149</v>
      </c>
      <c r="C37" s="21" t="s">
        <v>28</v>
      </c>
      <c r="D37" s="1" t="s">
        <v>150</v>
      </c>
      <c r="E37" s="21" t="s">
        <v>151</v>
      </c>
      <c r="F37" s="21" t="s">
        <v>152</v>
      </c>
      <c r="G37" s="21" t="s">
        <v>39</v>
      </c>
      <c r="H37" s="21" t="s">
        <v>153</v>
      </c>
      <c r="I37" s="22">
        <v>0</v>
      </c>
      <c r="J37" s="22">
        <v>480835.98000000004</v>
      </c>
      <c r="K37" s="22">
        <v>0</v>
      </c>
      <c r="L37" s="22">
        <v>0</v>
      </c>
      <c r="M37" s="22">
        <v>0</v>
      </c>
      <c r="N37" s="22">
        <v>0</v>
      </c>
      <c r="O37" s="22">
        <f>SUM(Tabela8[[#This Row],[Realizado - Julho]:[Realizado - Outubro]])</f>
        <v>0</v>
      </c>
      <c r="P37" s="22">
        <f>Tabela8[[#This Row],[Saldo julho/25]]-Tabela8[[#This Row],[Total realizado até out/2025]]</f>
        <v>480835.98000000004</v>
      </c>
      <c r="Q37" s="22">
        <v>0</v>
      </c>
      <c r="R37" s="22">
        <f>Tabela8[[#This Row],[Realizado - Novembro]]+Tabela8[[#This Row],[Total realizado até out/2025]]</f>
        <v>0</v>
      </c>
      <c r="S37" s="22">
        <f>Tabela8[[#This Row],[Saldo de Outubro]]-Tabela8[[#This Row],[Realizado - Novembro]]</f>
        <v>480835.98000000004</v>
      </c>
      <c r="T37" s="22">
        <v>0</v>
      </c>
      <c r="U37" s="22">
        <f>Tabela8[[#This Row],[Realizado - Dezembro]]+Tabela8[[#This Row],[Total realizado até novembro]]</f>
        <v>0</v>
      </c>
      <c r="V37" s="14">
        <f>Tabela8[[#This Row],[Saldo de Novembro]]-Tabela8[[#This Row],[Realizado - Dezembro]]</f>
        <v>480835.98000000004</v>
      </c>
      <c r="W37" s="3">
        <v>0</v>
      </c>
      <c r="X37" s="3">
        <f>Tabela8[[#This Row],[Total realizado até Dezembro]]+Tabela8[[#This Row],[Realizado - Janeiro]]</f>
        <v>0</v>
      </c>
      <c r="Y37" s="3">
        <f>Tabela8[[#This Row],[Saldo de Dezembro]]-Tabela8[[#This Row],[Realizado - Janeiro]]</f>
        <v>480835.98000000004</v>
      </c>
      <c r="Z37" s="14">
        <v>0</v>
      </c>
      <c r="AA37" s="3">
        <f>Tabela8[[#This Row],[Total realizado até Janeiro]]+Tabela8[[#This Row],[Realizado - Fevereiro]]</f>
        <v>0</v>
      </c>
      <c r="AB37" s="14">
        <v>480835.98000000004</v>
      </c>
      <c r="AC37" s="4">
        <v>0</v>
      </c>
      <c r="AD37" s="55">
        <f>Tabela8[[#This Row],[Total realizado até Fevereiro]]+Tabela8[[#This Row],[Realizado - Março]]</f>
        <v>0</v>
      </c>
      <c r="AE37" s="55">
        <f>Tabela8[[#This Row],[Saldo de Fevereiro]]-Tabela8[[#This Row],[Realizado - Março]]</f>
        <v>480835.98000000004</v>
      </c>
    </row>
    <row r="38" spans="2:31" s="20" customFormat="1" ht="14.15" customHeight="1" x14ac:dyDescent="0.35">
      <c r="B38" s="36" t="s">
        <v>154</v>
      </c>
      <c r="C38" s="21" t="s">
        <v>28</v>
      </c>
      <c r="D38" s="1" t="s">
        <v>155</v>
      </c>
      <c r="E38" s="21" t="s">
        <v>156</v>
      </c>
      <c r="F38" s="21" t="s">
        <v>157</v>
      </c>
      <c r="G38" s="21" t="s">
        <v>39</v>
      </c>
      <c r="H38" s="21" t="s">
        <v>158</v>
      </c>
      <c r="I38" s="22">
        <v>0</v>
      </c>
      <c r="J38" s="22">
        <v>52000</v>
      </c>
      <c r="K38" s="22">
        <v>0</v>
      </c>
      <c r="L38" s="22">
        <v>0</v>
      </c>
      <c r="M38" s="22">
        <v>15000</v>
      </c>
      <c r="N38" s="22"/>
      <c r="O38" s="22">
        <f>SUM(Tabela8[[#This Row],[Realizado - Julho]:[Realizado - Outubro]])</f>
        <v>15000</v>
      </c>
      <c r="P38" s="22">
        <f>Tabela8[[#This Row],[Saldo julho/25]]-Tabela8[[#This Row],[Total realizado até out/2025]]</f>
        <v>37000</v>
      </c>
      <c r="Q38" s="22">
        <v>3600</v>
      </c>
      <c r="R38" s="22">
        <f>Tabela8[[#This Row],[Realizado - Novembro]]+Tabela8[[#This Row],[Total realizado até out/2025]]</f>
        <v>18600</v>
      </c>
      <c r="S38" s="22">
        <f>Tabela8[[#This Row],[Saldo de Outubro]]-Tabela8[[#This Row],[Realizado - Novembro]]</f>
        <v>33400</v>
      </c>
      <c r="T38" s="22">
        <v>0</v>
      </c>
      <c r="U38" s="22">
        <f>Tabela8[[#This Row],[Realizado - Dezembro]]+Tabela8[[#This Row],[Total realizado até novembro]]</f>
        <v>18600</v>
      </c>
      <c r="V38" s="14">
        <f>Tabela8[[#This Row],[Saldo de Novembro]]-Tabela8[[#This Row],[Realizado - Dezembro]]</f>
        <v>33400</v>
      </c>
      <c r="W38" s="3">
        <v>3600</v>
      </c>
      <c r="X38" s="3">
        <f>Tabela8[[#This Row],[Total realizado até Dezembro]]+Tabela8[[#This Row],[Realizado - Janeiro]]</f>
        <v>22200</v>
      </c>
      <c r="Y38" s="3">
        <f>Tabela8[[#This Row],[Saldo de Dezembro]]-Tabela8[[#This Row],[Realizado - Janeiro]]</f>
        <v>29800</v>
      </c>
      <c r="Z38" s="14">
        <v>0</v>
      </c>
      <c r="AA38" s="3">
        <v>22200</v>
      </c>
      <c r="AB38" s="14">
        <v>29800</v>
      </c>
      <c r="AC38" s="4">
        <v>0</v>
      </c>
      <c r="AD38" s="55">
        <f>Tabela8[[#This Row],[Total realizado até Fevereiro]]+Tabela8[[#This Row],[Realizado - Março]]</f>
        <v>22200</v>
      </c>
      <c r="AE38" s="55">
        <f>Tabela8[[#This Row],[Saldo de Fevereiro]]-Tabela8[[#This Row],[Realizado - Março]]</f>
        <v>29800</v>
      </c>
    </row>
    <row r="39" spans="2:31" s="20" customFormat="1" ht="14.15" customHeight="1" x14ac:dyDescent="0.35">
      <c r="B39" s="36" t="s">
        <v>154</v>
      </c>
      <c r="C39" s="21" t="s">
        <v>28</v>
      </c>
      <c r="D39" s="1" t="s">
        <v>155</v>
      </c>
      <c r="E39" s="21" t="s">
        <v>159</v>
      </c>
      <c r="F39" s="21" t="s">
        <v>160</v>
      </c>
      <c r="G39" s="21" t="s">
        <v>39</v>
      </c>
      <c r="H39" s="21" t="s">
        <v>161</v>
      </c>
      <c r="I39" s="22">
        <v>0</v>
      </c>
      <c r="J39" s="22">
        <v>79000</v>
      </c>
      <c r="K39" s="22">
        <v>0</v>
      </c>
      <c r="L39" s="22">
        <v>0</v>
      </c>
      <c r="M39" s="22">
        <v>36600</v>
      </c>
      <c r="N39" s="22">
        <v>0</v>
      </c>
      <c r="O39" s="22">
        <f>SUM(Tabela8[[#This Row],[Realizado - Julho]:[Realizado - Outubro]])</f>
        <v>36600</v>
      </c>
      <c r="P39" s="22">
        <f>Tabela8[[#This Row],[Saldo julho/25]]-Tabela8[[#This Row],[Total realizado até out/2025]]</f>
        <v>42400</v>
      </c>
      <c r="Q39" s="22">
        <v>0</v>
      </c>
      <c r="R39" s="22">
        <f>Tabela8[[#This Row],[Realizado - Novembro]]+Tabela8[[#This Row],[Total realizado até out/2025]]</f>
        <v>36600</v>
      </c>
      <c r="S39" s="22">
        <f>Tabela8[[#This Row],[Saldo de Outubro]]-Tabela8[[#This Row],[Realizado - Novembro]]</f>
        <v>42400</v>
      </c>
      <c r="T39" s="22">
        <v>0</v>
      </c>
      <c r="U39" s="22">
        <f>Tabela8[[#This Row],[Realizado - Dezembro]]+Tabela8[[#This Row],[Total realizado até novembro]]</f>
        <v>36600</v>
      </c>
      <c r="V39" s="14">
        <f>Tabela8[[#This Row],[Saldo de Novembro]]-Tabela8[[#This Row],[Realizado - Dezembro]]</f>
        <v>42400</v>
      </c>
      <c r="W39" s="3">
        <v>3600</v>
      </c>
      <c r="X39" s="3">
        <f>Tabela8[[#This Row],[Total realizado até Dezembro]]+Tabela8[[#This Row],[Realizado - Janeiro]]</f>
        <v>40200</v>
      </c>
      <c r="Y39" s="3">
        <f>Tabela8[[#This Row],[Saldo de Dezembro]]-Tabela8[[#This Row],[Realizado - Janeiro]]</f>
        <v>38800</v>
      </c>
      <c r="Z39" s="14">
        <v>0</v>
      </c>
      <c r="AA39" s="3">
        <v>40200</v>
      </c>
      <c r="AB39" s="14">
        <v>38800</v>
      </c>
      <c r="AC39" s="4">
        <v>0</v>
      </c>
      <c r="AD39" s="55">
        <f>Tabela8[[#This Row],[Total realizado até Fevereiro]]+Tabela8[[#This Row],[Realizado - Março]]</f>
        <v>40200</v>
      </c>
      <c r="AE39" s="55">
        <f>Tabela8[[#This Row],[Saldo de Fevereiro]]-Tabela8[[#This Row],[Realizado - Março]]</f>
        <v>38800</v>
      </c>
    </row>
    <row r="40" spans="2:31" s="20" customFormat="1" ht="14.15" customHeight="1" x14ac:dyDescent="0.35">
      <c r="B40" s="42" t="s">
        <v>162</v>
      </c>
      <c r="C40" s="1" t="s">
        <v>35</v>
      </c>
      <c r="D40" s="1" t="s">
        <v>163</v>
      </c>
      <c r="E40" s="1" t="s">
        <v>164</v>
      </c>
      <c r="F40" s="1" t="s">
        <v>165</v>
      </c>
      <c r="G40" s="1" t="s">
        <v>166</v>
      </c>
      <c r="H40" s="37">
        <v>0</v>
      </c>
      <c r="I40" s="14">
        <v>0</v>
      </c>
      <c r="J40" s="14">
        <v>0</v>
      </c>
      <c r="K40" s="4">
        <v>0</v>
      </c>
      <c r="L40" s="4">
        <v>0</v>
      </c>
      <c r="M40" s="4">
        <v>0</v>
      </c>
      <c r="N40" s="4">
        <v>0</v>
      </c>
      <c r="O40" s="4">
        <f>SUM(Tabela8[[#This Row],[Realizado - Julho]:[Realizado - Outubro]])</f>
        <v>0</v>
      </c>
      <c r="P40" s="4">
        <f>Tabela8[[#This Row],[Saldo junho/25]]-Tabela8[[#This Row],[Total realizado até out/2025]]</f>
        <v>0</v>
      </c>
      <c r="Q40" s="4">
        <v>0</v>
      </c>
      <c r="R40" s="4">
        <f>Tabela8[[#This Row],[Realizado - Novembro]]+Tabela8[[#This Row],[Total realizado até out/2025]]</f>
        <v>0</v>
      </c>
      <c r="S40" s="14">
        <f>Tabela8[[#This Row],[Saldo de Outubro]]-Tabela8[[#This Row],[Realizado - Novembro]]</f>
        <v>0</v>
      </c>
      <c r="T40" s="14"/>
      <c r="U40" s="14">
        <f>Tabela8[[#This Row],[Realizado - Dezembro]]+Tabela8[[#This Row],[Total realizado até novembro]]</f>
        <v>0</v>
      </c>
      <c r="V40" s="14">
        <f>Tabela8[[#This Row],[Saldo de Outubro]]-Tabela8[[#This Row],[Realizado - Novembro]]</f>
        <v>0</v>
      </c>
      <c r="W40" s="3"/>
      <c r="X40" s="3">
        <f>Tabela8[[#This Row],[Total realizado até Dezembro]]+Tabela8[[#This Row],[Realizado - Janeiro]]</f>
        <v>0</v>
      </c>
      <c r="Y40" s="3">
        <f>Tabela8[[#This Row],[Saldo de Dezembro]]-Tabela8[[#This Row],[Realizado - Janeiro]]</f>
        <v>0</v>
      </c>
      <c r="Z40" s="14">
        <v>0</v>
      </c>
      <c r="AA40" s="3">
        <f>Tabela8[[#This Row],[Total realizado até Janeiro]]+Tabela8[[#This Row],[Realizado - Fevereiro]]</f>
        <v>0</v>
      </c>
      <c r="AB40" s="14">
        <f>Tabela8[[#This Row],[Saldo de Janeiro]]-Tabela8[[#This Row],[Realizado - Fevereiro]]</f>
        <v>0</v>
      </c>
      <c r="AC40" s="4">
        <v>0</v>
      </c>
      <c r="AD40" s="55">
        <f>Tabela8[[#This Row],[Total realizado até Fevereiro]]+Tabela8[[#This Row],[Realizado - Março]]</f>
        <v>0</v>
      </c>
      <c r="AE40" s="55">
        <f>Tabela8[[#This Row],[Saldo de Fevereiro]]-Tabela8[[#This Row],[Realizado - Março]]</f>
        <v>0</v>
      </c>
    </row>
    <row r="41" spans="2:31" s="15" customFormat="1" ht="14.15" customHeight="1" x14ac:dyDescent="0.35">
      <c r="B41" s="45" t="s">
        <v>167</v>
      </c>
      <c r="C41" s="21" t="s">
        <v>35</v>
      </c>
      <c r="D41" s="1" t="s">
        <v>168</v>
      </c>
      <c r="E41" s="21" t="s">
        <v>169</v>
      </c>
      <c r="F41" s="21" t="s">
        <v>170</v>
      </c>
      <c r="G41" s="21" t="s">
        <v>39</v>
      </c>
      <c r="H41" s="37">
        <v>0</v>
      </c>
      <c r="I41" s="22">
        <v>0</v>
      </c>
      <c r="J41" s="22">
        <v>0</v>
      </c>
      <c r="K41" s="22">
        <v>0</v>
      </c>
      <c r="L41" s="22">
        <v>0</v>
      </c>
      <c r="M41" s="22">
        <v>0</v>
      </c>
      <c r="N41" s="22">
        <v>0</v>
      </c>
      <c r="O41" s="22">
        <f>SUM(Tabela8[[#This Row],[Realizado - Julho]:[Realizado - Outubro]])</f>
        <v>0</v>
      </c>
      <c r="P41" s="22">
        <f>Tabela8[[#This Row],[Saldo junho/25]]-Tabela8[[#This Row],[Total realizado até out/2025]]</f>
        <v>0</v>
      </c>
      <c r="Q41" s="22">
        <v>0</v>
      </c>
      <c r="R41" s="22">
        <f>Tabela8[[#This Row],[Realizado - Novembro]]+Tabela8[[#This Row],[Total realizado até out/2025]]</f>
        <v>0</v>
      </c>
      <c r="S41" s="22">
        <f>Tabela8[[#This Row],[Saldo de Outubro]]-Tabela8[[#This Row],[Realizado - Novembro]]</f>
        <v>0</v>
      </c>
      <c r="T41" s="22"/>
      <c r="U41" s="22">
        <f>Tabela8[[#This Row],[Realizado - Dezembro]]+Tabela8[[#This Row],[Total realizado até novembro]]</f>
        <v>0</v>
      </c>
      <c r="V41" s="22">
        <f>Tabela8[[#This Row],[Saldo de Outubro]]-Tabela8[[#This Row],[Realizado - Novembro]]</f>
        <v>0</v>
      </c>
      <c r="W41" s="3"/>
      <c r="X41" s="3">
        <f>Tabela8[[#This Row],[Total realizado até Dezembro]]+Tabela8[[#This Row],[Realizado - Janeiro]]</f>
        <v>0</v>
      </c>
      <c r="Y41" s="3">
        <f>Tabela8[[#This Row],[Saldo de Dezembro]]-Tabela8[[#This Row],[Realizado - Janeiro]]</f>
        <v>0</v>
      </c>
      <c r="Z41" s="14">
        <v>0</v>
      </c>
      <c r="AA41" s="3">
        <f>Tabela8[[#This Row],[Total realizado até Janeiro]]+Tabela8[[#This Row],[Realizado - Fevereiro]]</f>
        <v>0</v>
      </c>
      <c r="AB41" s="14">
        <f>Tabela8[[#This Row],[Saldo de Janeiro]]-Tabela8[[#This Row],[Realizado - Fevereiro]]</f>
        <v>0</v>
      </c>
      <c r="AC41" s="4">
        <v>0</v>
      </c>
      <c r="AD41" s="55">
        <f>Tabela8[[#This Row],[Total realizado até Fevereiro]]+Tabela8[[#This Row],[Realizado - Março]]</f>
        <v>0</v>
      </c>
      <c r="AE41" s="55">
        <f>Tabela8[[#This Row],[Saldo de Fevereiro]]-Tabela8[[#This Row],[Realizado - Março]]</f>
        <v>0</v>
      </c>
    </row>
    <row r="42" spans="2:31" s="15" customFormat="1" ht="14.15" customHeight="1" x14ac:dyDescent="0.35">
      <c r="B42" s="36" t="s">
        <v>171</v>
      </c>
      <c r="C42" s="16" t="s">
        <v>28</v>
      </c>
      <c r="D42" s="1" t="s">
        <v>172</v>
      </c>
      <c r="E42" s="16" t="s">
        <v>173</v>
      </c>
      <c r="F42" s="16" t="s">
        <v>174</v>
      </c>
      <c r="G42" s="16" t="s">
        <v>175</v>
      </c>
      <c r="H42" s="16" t="s">
        <v>176</v>
      </c>
      <c r="I42" s="17">
        <v>35157.85</v>
      </c>
      <c r="J42" s="17">
        <v>0</v>
      </c>
      <c r="K42" s="17">
        <v>1337.6100000000001</v>
      </c>
      <c r="L42" s="17">
        <v>1378.24</v>
      </c>
      <c r="M42" s="17">
        <v>1325.1399999999999</v>
      </c>
      <c r="N42" s="17">
        <v>1355.9099999999999</v>
      </c>
      <c r="O42" s="22">
        <f>SUM(Tabela8[[#This Row],[Realizado - Julho]:[Realizado - Outubro]])</f>
        <v>5396.9</v>
      </c>
      <c r="P42" s="22">
        <f>Tabela8[[#This Row],[Saldo junho/25]]-Tabela8[[#This Row],[Total realizado até out/2025]]</f>
        <v>29760.949999999997</v>
      </c>
      <c r="Q42" s="17">
        <v>1355.91</v>
      </c>
      <c r="R42" s="17">
        <f>Tabela8[[#This Row],[Realizado - Novembro]]+Tabela8[[#This Row],[Total realizado até out/2025]]</f>
        <v>6752.8099999999995</v>
      </c>
      <c r="S42" s="17">
        <f>Tabela8[[#This Row],[Saldo de Outubro]]-Tabela8[[#This Row],[Realizado - Novembro]]</f>
        <v>28405.039999999997</v>
      </c>
      <c r="T42" s="17">
        <v>1386.07</v>
      </c>
      <c r="U42" s="17">
        <f>Tabela8[[#This Row],[Realizado - Dezembro]]+Tabela8[[#This Row],[Total realizado até novembro]]</f>
        <v>8138.8799999999992</v>
      </c>
      <c r="V42" s="14">
        <f>Tabela8[[#This Row],[Saldo de Novembro]]-Tabela8[[#This Row],[Realizado - Dezembro]]</f>
        <v>27018.969999999998</v>
      </c>
      <c r="W42" s="3">
        <v>1050</v>
      </c>
      <c r="X42" s="3">
        <f>Tabela8[[#This Row],[Total realizado até Dezembro]]+Tabela8[[#This Row],[Realizado - Janeiro]]</f>
        <v>9188.8799999999992</v>
      </c>
      <c r="Y42" s="3">
        <f>Tabela8[[#This Row],[Saldo de Dezembro]]-Tabela8[[#This Row],[Realizado - Janeiro]]</f>
        <v>25968.969999999998</v>
      </c>
      <c r="Z42" s="14">
        <v>0</v>
      </c>
      <c r="AA42" s="3">
        <v>9188.8799999999992</v>
      </c>
      <c r="AB42" s="14">
        <v>25968.969999999998</v>
      </c>
      <c r="AC42" s="4">
        <v>2126.2600000000002</v>
      </c>
      <c r="AD42" s="55">
        <f>Tabela8[[#This Row],[Total realizado até Fevereiro]]+Tabela8[[#This Row],[Realizado - Março]]</f>
        <v>11315.14</v>
      </c>
      <c r="AE42" s="55">
        <f>Tabela8[[#This Row],[Saldo de Fevereiro]]-Tabela8[[#This Row],[Realizado - Março]]</f>
        <v>23842.71</v>
      </c>
    </row>
    <row r="43" spans="2:31" s="15" customFormat="1" ht="14.15" customHeight="1" x14ac:dyDescent="0.35">
      <c r="B43" s="36" t="s">
        <v>171</v>
      </c>
      <c r="C43" s="16" t="s">
        <v>28</v>
      </c>
      <c r="D43" s="1" t="s">
        <v>177</v>
      </c>
      <c r="E43" s="16" t="s">
        <v>178</v>
      </c>
      <c r="F43" s="16" t="s">
        <v>179</v>
      </c>
      <c r="G43" s="16" t="s">
        <v>39</v>
      </c>
      <c r="H43" s="16" t="s">
        <v>176</v>
      </c>
      <c r="I43" s="17">
        <v>0</v>
      </c>
      <c r="J43" s="17">
        <v>2599482.62</v>
      </c>
      <c r="K43" s="17"/>
      <c r="L43" s="17">
        <v>32797.490000000005</v>
      </c>
      <c r="M43" s="17">
        <v>32749.62</v>
      </c>
      <c r="N43" s="17">
        <v>29264.22</v>
      </c>
      <c r="O43" s="22">
        <f>SUM(Tabela8[[#This Row],[Realizado - Julho]:[Realizado - Outubro]])</f>
        <v>94811.33</v>
      </c>
      <c r="P43" s="22">
        <f>Tabela8[[#This Row],[Saldo julho/25]]-Tabela8[[#This Row],[Total realizado até out/2025]]</f>
        <v>2504671.29</v>
      </c>
      <c r="Q43" s="17">
        <v>25189.7</v>
      </c>
      <c r="R43" s="17">
        <f>Tabela8[[#This Row],[Realizado - Novembro]]+Tabela8[[#This Row],[Total realizado até out/2025]]</f>
        <v>120001.03</v>
      </c>
      <c r="S43" s="17">
        <f>Tabela8[[#This Row],[Saldo de Outubro]]-Tabela8[[#This Row],[Realizado - Novembro]]</f>
        <v>2479481.59</v>
      </c>
      <c r="T43" s="17">
        <v>55479.78</v>
      </c>
      <c r="U43" s="17">
        <f>Tabela8[[#This Row],[Realizado - Dezembro]]+Tabela8[[#This Row],[Total realizado até novembro]]</f>
        <v>175480.81</v>
      </c>
      <c r="V43" s="14">
        <f>Tabela8[[#This Row],[Saldo de Novembro]]-Tabela8[[#This Row],[Realizado - Dezembro]]</f>
        <v>2424001.81</v>
      </c>
      <c r="W43" s="3">
        <v>27335.79</v>
      </c>
      <c r="X43" s="3">
        <f>Tabela8[[#This Row],[Total realizado até Dezembro]]+Tabela8[[#This Row],[Realizado - Janeiro]]</f>
        <v>202816.6</v>
      </c>
      <c r="Y43" s="3">
        <f>Tabela8[[#This Row],[Saldo de Dezembro]]-Tabela8[[#This Row],[Realizado - Janeiro]]</f>
        <v>2396666.02</v>
      </c>
      <c r="Z43" s="14">
        <v>29641.68</v>
      </c>
      <c r="AA43" s="3">
        <v>202816.6</v>
      </c>
      <c r="AB43" s="14">
        <v>2396666.02</v>
      </c>
      <c r="AC43" s="4">
        <v>0</v>
      </c>
      <c r="AD43" s="55">
        <f>Tabela8[[#This Row],[Total realizado até Fevereiro]]+Tabela8[[#This Row],[Realizado - Março]]</f>
        <v>202816.6</v>
      </c>
      <c r="AE43" s="55">
        <f>Tabela8[[#This Row],[Saldo de Fevereiro]]-Tabela8[[#This Row],[Realizado - Março]]</f>
        <v>2396666.02</v>
      </c>
    </row>
    <row r="44" spans="2:31" s="15" customFormat="1" ht="14.15" customHeight="1" x14ac:dyDescent="0.35">
      <c r="B44" s="36" t="s">
        <v>180</v>
      </c>
      <c r="C44" s="16" t="s">
        <v>28</v>
      </c>
      <c r="D44" s="1" t="s">
        <v>172</v>
      </c>
      <c r="E44" s="16" t="s">
        <v>181</v>
      </c>
      <c r="F44" s="16" t="s">
        <v>182</v>
      </c>
      <c r="G44" s="16" t="s">
        <v>183</v>
      </c>
      <c r="H44" s="16" t="s">
        <v>184</v>
      </c>
      <c r="I44" s="17">
        <v>0</v>
      </c>
      <c r="J44" s="17">
        <v>670291.17000000004</v>
      </c>
      <c r="K44" s="19">
        <v>2625.81</v>
      </c>
      <c r="L44" s="19">
        <v>28967.279999999999</v>
      </c>
      <c r="M44" s="19">
        <v>21910.21</v>
      </c>
      <c r="N44" s="19">
        <v>36112.300000000003</v>
      </c>
      <c r="O44" s="22">
        <f>SUM(Tabela8[[#This Row],[Realizado - Julho]:[Realizado - Outubro]])</f>
        <v>89615.6</v>
      </c>
      <c r="P44" s="22">
        <f>Tabela8[[#This Row],[Saldo julho/25]]-Tabela8[[#This Row],[Total realizado até out/2025]]</f>
        <v>580675.57000000007</v>
      </c>
      <c r="Q44" s="17">
        <v>6224.5400000000009</v>
      </c>
      <c r="R44" s="17">
        <f>Tabela8[[#This Row],[Realizado - Novembro]]+Tabela8[[#This Row],[Total realizado até out/2025]]</f>
        <v>95840.140000000014</v>
      </c>
      <c r="S44" s="17">
        <f>Tabela8[[#This Row],[Saldo de Outubro]]-Tabela8[[#This Row],[Realizado - Novembro]]</f>
        <v>574451.03</v>
      </c>
      <c r="T44" s="17">
        <v>49741.509999999987</v>
      </c>
      <c r="U44" s="17">
        <f>Tabela8[[#This Row],[Realizado - Dezembro]]+Tabela8[[#This Row],[Total realizado até novembro]]</f>
        <v>145581.65</v>
      </c>
      <c r="V44" s="14">
        <f>Tabela8[[#This Row],[Saldo de Novembro]]-Tabela8[[#This Row],[Realizado - Dezembro]]</f>
        <v>524709.52</v>
      </c>
      <c r="W44" s="3">
        <v>30433.37</v>
      </c>
      <c r="X44" s="3">
        <f>Tabela8[[#This Row],[Total realizado até Dezembro]]+Tabela8[[#This Row],[Realizado - Janeiro]]</f>
        <v>176015.02</v>
      </c>
      <c r="Y44" s="3">
        <f>Tabela8[[#This Row],[Saldo de Dezembro]]-Tabela8[[#This Row],[Realizado - Janeiro]]</f>
        <v>494276.15</v>
      </c>
      <c r="Z44" s="14">
        <v>3489.97</v>
      </c>
      <c r="AA44" s="3">
        <v>179504.99</v>
      </c>
      <c r="AB44" s="14">
        <v>490786.18000000005</v>
      </c>
      <c r="AC44" s="4">
        <v>24626</v>
      </c>
      <c r="AD44" s="55">
        <f>Tabela8[[#This Row],[Total realizado até Fevereiro]]+Tabela8[[#This Row],[Realizado - Março]]</f>
        <v>204130.99</v>
      </c>
      <c r="AE44" s="55">
        <f>Tabela8[[#This Row],[Saldo de Fevereiro]]-Tabela8[[#This Row],[Realizado - Março]]</f>
        <v>466160.18000000005</v>
      </c>
    </row>
    <row r="45" spans="2:31" s="20" customFormat="1" ht="14.15" customHeight="1" x14ac:dyDescent="0.35">
      <c r="B45" s="36" t="s">
        <v>171</v>
      </c>
      <c r="C45" s="16" t="s">
        <v>28</v>
      </c>
      <c r="D45" s="1" t="s">
        <v>172</v>
      </c>
      <c r="E45" s="16" t="s">
        <v>185</v>
      </c>
      <c r="F45" s="16" t="s">
        <v>186</v>
      </c>
      <c r="G45" s="16" t="s">
        <v>187</v>
      </c>
      <c r="H45" s="16" t="s">
        <v>184</v>
      </c>
      <c r="I45" s="25">
        <v>8601.73</v>
      </c>
      <c r="J45" s="17">
        <v>0</v>
      </c>
      <c r="K45" s="19">
        <v>0</v>
      </c>
      <c r="L45" s="19"/>
      <c r="M45" s="19"/>
      <c r="N45" s="19"/>
      <c r="O45" s="17">
        <f>SUM(Tabela8[[#This Row],[Realizado - Julho]:[Realizado - Outubro]])</f>
        <v>0</v>
      </c>
      <c r="P45" s="25">
        <v>8601.73</v>
      </c>
      <c r="Q45" s="17">
        <v>0</v>
      </c>
      <c r="R45" s="17">
        <f>Tabela8[[#This Row],[Realizado - Novembro]]+Tabela8[[#This Row],[Total realizado até out/2025]]</f>
        <v>0</v>
      </c>
      <c r="S45" s="17">
        <f>Tabela8[[#This Row],[Saldo de Outubro]]-Tabela8[[#This Row],[Realizado - Novembro]]</f>
        <v>8601.73</v>
      </c>
      <c r="T45" s="17"/>
      <c r="U45" s="17">
        <f>Tabela8[[#This Row],[Realizado - Dezembro]]+Tabela8[[#This Row],[Total realizado até novembro]]</f>
        <v>0</v>
      </c>
      <c r="V45" s="17">
        <f>Tabela8[[#This Row],[Saldo de Outubro]]-Tabela8[[#This Row],[Realizado - Novembro]]</f>
        <v>8601.73</v>
      </c>
      <c r="W45" s="3"/>
      <c r="X45" s="3">
        <f>Tabela8[[#This Row],[Total realizado até Dezembro]]+Tabela8[[#This Row],[Realizado - Janeiro]]</f>
        <v>0</v>
      </c>
      <c r="Y45" s="3">
        <f>Tabela8[[#This Row],[Saldo de Dezembro]]-Tabela8[[#This Row],[Realizado - Janeiro]]</f>
        <v>8601.73</v>
      </c>
      <c r="Z45" s="14">
        <v>6479.02</v>
      </c>
      <c r="AA45" s="3">
        <f>Tabela8[[#This Row],[Total realizado até Janeiro]]+Tabela8[[#This Row],[Realizado - Fevereiro]]</f>
        <v>6479.02</v>
      </c>
      <c r="AB45" s="14">
        <f>Tabela8[[#This Row],[Saldo de Janeiro]]-Tabela8[[#This Row],[Realizado - Fevereiro]]</f>
        <v>2122.7099999999991</v>
      </c>
      <c r="AC45" s="4">
        <v>0</v>
      </c>
      <c r="AD45" s="55">
        <f>Tabela8[[#This Row],[Total realizado até Fevereiro]]+Tabela8[[#This Row],[Realizado - Março]]</f>
        <v>6479.02</v>
      </c>
      <c r="AE45" s="55">
        <f>Tabela8[[#This Row],[Saldo de Fevereiro]]-Tabela8[[#This Row],[Realizado - Março]]</f>
        <v>2122.7099999999991</v>
      </c>
    </row>
    <row r="46" spans="2:31" s="18" customFormat="1" ht="14.15" customHeight="1" x14ac:dyDescent="0.35">
      <c r="B46" s="45" t="s">
        <v>188</v>
      </c>
      <c r="C46" s="21" t="s">
        <v>35</v>
      </c>
      <c r="D46" s="1" t="s">
        <v>189</v>
      </c>
      <c r="E46" s="21" t="s">
        <v>190</v>
      </c>
      <c r="F46" s="21" t="s">
        <v>191</v>
      </c>
      <c r="G46" s="21" t="s">
        <v>120</v>
      </c>
      <c r="H46" s="37">
        <v>0</v>
      </c>
      <c r="I46" s="22">
        <v>0</v>
      </c>
      <c r="J46" s="22">
        <v>0</v>
      </c>
      <c r="K46" s="22">
        <v>0</v>
      </c>
      <c r="L46" s="22">
        <v>0</v>
      </c>
      <c r="M46" s="22">
        <v>0</v>
      </c>
      <c r="N46" s="22">
        <v>0</v>
      </c>
      <c r="O46" s="22">
        <f>SUM(Tabela8[[#This Row],[Realizado - Julho]:[Realizado - Outubro]])</f>
        <v>0</v>
      </c>
      <c r="P46" s="22">
        <f>Tabela8[[#This Row],[Saldo junho/25]]-Tabela8[[#This Row],[Total realizado até out/2025]]</f>
        <v>0</v>
      </c>
      <c r="Q46" s="22">
        <v>0</v>
      </c>
      <c r="R46" s="22">
        <f>Tabela8[[#This Row],[Realizado - Novembro]]+Tabela8[[#This Row],[Total realizado até out/2025]]</f>
        <v>0</v>
      </c>
      <c r="S46" s="22">
        <f>Tabela8[[#This Row],[Saldo de Outubro]]-Tabela8[[#This Row],[Realizado - Novembro]]</f>
        <v>0</v>
      </c>
      <c r="T46" s="22"/>
      <c r="U46" s="22">
        <f>Tabela8[[#This Row],[Realizado - Dezembro]]+Tabela8[[#This Row],[Total realizado até novembro]]</f>
        <v>0</v>
      </c>
      <c r="V46" s="22">
        <f>Tabela8[[#This Row],[Saldo de Outubro]]-Tabela8[[#This Row],[Realizado - Novembro]]</f>
        <v>0</v>
      </c>
      <c r="W46" s="3"/>
      <c r="X46" s="3">
        <f>Tabela8[[#This Row],[Total realizado até Dezembro]]+Tabela8[[#This Row],[Realizado - Janeiro]]</f>
        <v>0</v>
      </c>
      <c r="Y46" s="3">
        <f>Tabela8[[#This Row],[Saldo de Dezembro]]-Tabela8[[#This Row],[Realizado - Janeiro]]</f>
        <v>0</v>
      </c>
      <c r="Z46" s="14">
        <v>0</v>
      </c>
      <c r="AA46" s="3">
        <f>Tabela8[[#This Row],[Total realizado até Janeiro]]+Tabela8[[#This Row],[Realizado - Fevereiro]]</f>
        <v>0</v>
      </c>
      <c r="AB46" s="14">
        <f>Tabela8[[#This Row],[Saldo de Janeiro]]-Tabela8[[#This Row],[Realizado - Fevereiro]]</f>
        <v>0</v>
      </c>
      <c r="AC46" s="4">
        <v>0</v>
      </c>
      <c r="AD46" s="55">
        <f>Tabela8[[#This Row],[Total realizado até Fevereiro]]+Tabela8[[#This Row],[Realizado - Março]]</f>
        <v>0</v>
      </c>
      <c r="AE46" s="55">
        <f>Tabela8[[#This Row],[Saldo de Fevereiro]]-Tabela8[[#This Row],[Realizado - Março]]</f>
        <v>0</v>
      </c>
    </row>
    <row r="47" spans="2:31" s="18" customFormat="1" ht="14.15" customHeight="1" x14ac:dyDescent="0.35">
      <c r="B47" s="36" t="s">
        <v>192</v>
      </c>
      <c r="C47" s="21" t="s">
        <v>35</v>
      </c>
      <c r="D47" s="16" t="s">
        <v>193</v>
      </c>
      <c r="E47" s="21" t="s">
        <v>194</v>
      </c>
      <c r="F47" s="21" t="s">
        <v>195</v>
      </c>
      <c r="G47" s="21" t="s">
        <v>39</v>
      </c>
      <c r="H47" s="37">
        <v>0</v>
      </c>
      <c r="I47" s="22">
        <v>0</v>
      </c>
      <c r="J47" s="22">
        <v>0</v>
      </c>
      <c r="K47" s="14">
        <v>0</v>
      </c>
      <c r="L47" s="14">
        <v>0</v>
      </c>
      <c r="M47" s="14">
        <v>0</v>
      </c>
      <c r="N47" s="14">
        <v>0</v>
      </c>
      <c r="O47" s="14">
        <v>0</v>
      </c>
      <c r="P47" s="14">
        <v>0</v>
      </c>
      <c r="Q47" s="14">
        <v>0</v>
      </c>
      <c r="R47" s="14">
        <v>0</v>
      </c>
      <c r="S47" s="14">
        <v>0</v>
      </c>
      <c r="T47" s="17">
        <v>0</v>
      </c>
      <c r="U47" s="14">
        <f>Tabela8[[#This Row],[Realizado - Dezembro]]+Tabela8[[#This Row],[Total realizado até novembro]]</f>
        <v>0</v>
      </c>
      <c r="V47" s="14">
        <f>Tabela8[[#This Row],[Saldo de Outubro]]-Tabela8[[#This Row],[Realizado - Novembro]]</f>
        <v>0</v>
      </c>
      <c r="W47" s="14">
        <v>0</v>
      </c>
      <c r="X47" s="14">
        <v>0</v>
      </c>
      <c r="Y47" s="14">
        <f>Tabela8[[#This Row],[Saldo de Dezembro]]-Tabela8[[#This Row],[Realizado - Janeiro]]</f>
        <v>0</v>
      </c>
      <c r="Z47" s="14">
        <v>0</v>
      </c>
      <c r="AA47" s="3">
        <f>Tabela8[[#This Row],[Total realizado até Janeiro]]+Tabela8[[#This Row],[Realizado - Fevereiro]]</f>
        <v>0</v>
      </c>
      <c r="AB47" s="14">
        <f>Tabela8[[#This Row],[Saldo de Janeiro]]-Tabela8[[#This Row],[Realizado - Fevereiro]]</f>
        <v>0</v>
      </c>
      <c r="AC47" s="4">
        <v>0</v>
      </c>
      <c r="AD47" s="55">
        <f>Tabela8[[#This Row],[Total realizado até Fevereiro]]+Tabela8[[#This Row],[Realizado - Março]]</f>
        <v>0</v>
      </c>
      <c r="AE47" s="55">
        <f>Tabela8[[#This Row],[Saldo de Fevereiro]]-Tabela8[[#This Row],[Realizado - Março]]</f>
        <v>0</v>
      </c>
    </row>
    <row r="48" spans="2:31" s="18" customFormat="1" ht="14.15" customHeight="1" x14ac:dyDescent="0.35">
      <c r="B48" s="36" t="s">
        <v>196</v>
      </c>
      <c r="C48" s="21" t="s">
        <v>28</v>
      </c>
      <c r="D48" s="1" t="s">
        <v>197</v>
      </c>
      <c r="E48" s="21" t="s">
        <v>198</v>
      </c>
      <c r="F48" s="21" t="s">
        <v>199</v>
      </c>
      <c r="G48" s="21" t="s">
        <v>39</v>
      </c>
      <c r="H48" s="21" t="s">
        <v>200</v>
      </c>
      <c r="I48" s="22">
        <v>1149873.96</v>
      </c>
      <c r="J48" s="22">
        <v>1124409.1599999999</v>
      </c>
      <c r="K48" s="22">
        <v>6032.36</v>
      </c>
      <c r="L48" s="22">
        <v>6177.15</v>
      </c>
      <c r="M48" s="22">
        <v>108471.62</v>
      </c>
      <c r="N48" s="22">
        <v>54334.76</v>
      </c>
      <c r="O48" s="22">
        <f>SUM(Tabela8[[#This Row],[Realizado - Julho]:[Realizado - Outubro]])</f>
        <v>175015.88999999998</v>
      </c>
      <c r="P48" s="22">
        <f>Tabela8[[#This Row],[Saldo julho/25]]-Tabela8[[#This Row],[Total realizado até out/2025]]</f>
        <v>949393.2699999999</v>
      </c>
      <c r="Q48" s="17">
        <v>0</v>
      </c>
      <c r="R48" s="22">
        <f>Tabela8[[#This Row],[Realizado - Novembro]]+Tabela8[[#This Row],[Total realizado até out/2025]]</f>
        <v>175015.88999999998</v>
      </c>
      <c r="S48" s="22">
        <f>Tabela8[[#This Row],[Saldo de Outubro]]-Tabela8[[#This Row],[Realizado - Novembro]]</f>
        <v>949393.2699999999</v>
      </c>
      <c r="T48" s="22">
        <v>0</v>
      </c>
      <c r="U48" s="22">
        <f>Tabela8[[#This Row],[Realizado - Dezembro]]+Tabela8[[#This Row],[Total realizado até novembro]]</f>
        <v>175015.88999999998</v>
      </c>
      <c r="V48" s="14">
        <f>Tabela8[[#This Row],[Saldo de Novembro]]-Tabela8[[#This Row],[Realizado - Dezembro]]</f>
        <v>949393.2699999999</v>
      </c>
      <c r="W48" s="3">
        <v>0</v>
      </c>
      <c r="X48" s="3">
        <f>Tabela8[[#This Row],[Total realizado até Dezembro]]+Tabela8[[#This Row],[Realizado - Janeiro]]</f>
        <v>175015.88999999998</v>
      </c>
      <c r="Y48" s="3">
        <f>Tabela8[[#This Row],[Saldo de Dezembro]]-Tabela8[[#This Row],[Realizado - Janeiro]]</f>
        <v>949393.2699999999</v>
      </c>
      <c r="Z48" s="3">
        <v>5962.65</v>
      </c>
      <c r="AA48" s="3">
        <v>175015.88999999998</v>
      </c>
      <c r="AB48" s="14">
        <v>949393.2699999999</v>
      </c>
      <c r="AC48" s="4">
        <v>0</v>
      </c>
      <c r="AD48" s="55">
        <f>Tabela8[[#This Row],[Total realizado até Fevereiro]]+Tabela8[[#This Row],[Realizado - Março]]</f>
        <v>175015.88999999998</v>
      </c>
      <c r="AE48" s="55">
        <f>Tabela8[[#This Row],[Saldo de Fevereiro]]-Tabela8[[#This Row],[Realizado - Março]]</f>
        <v>949393.2699999999</v>
      </c>
    </row>
    <row r="49" spans="2:31" s="15" customFormat="1" ht="14.15" customHeight="1" x14ac:dyDescent="0.35">
      <c r="B49" s="45" t="s">
        <v>201</v>
      </c>
      <c r="C49" s="21" t="s">
        <v>35</v>
      </c>
      <c r="D49" s="1" t="s">
        <v>202</v>
      </c>
      <c r="E49" s="21" t="s">
        <v>203</v>
      </c>
      <c r="F49" s="21" t="s">
        <v>204</v>
      </c>
      <c r="G49" s="21" t="s">
        <v>39</v>
      </c>
      <c r="H49" s="37">
        <v>0</v>
      </c>
      <c r="I49" s="22">
        <v>0</v>
      </c>
      <c r="J49" s="22">
        <v>0</v>
      </c>
      <c r="K49" s="22">
        <v>0</v>
      </c>
      <c r="L49" s="22">
        <v>0</v>
      </c>
      <c r="M49" s="22">
        <v>0</v>
      </c>
      <c r="N49" s="22">
        <v>0</v>
      </c>
      <c r="O49" s="22">
        <f>SUM(Tabela8[[#This Row],[Realizado - Julho]:[Realizado - Outubro]])</f>
        <v>0</v>
      </c>
      <c r="P49" s="22">
        <f>Tabela8[[#This Row],[Saldo junho/25]]-Tabela8[[#This Row],[Total realizado até out/2025]]</f>
        <v>0</v>
      </c>
      <c r="Q49" s="22">
        <v>0</v>
      </c>
      <c r="R49" s="22">
        <f>Tabela8[[#This Row],[Realizado - Novembro]]+Tabela8[[#This Row],[Total realizado até out/2025]]</f>
        <v>0</v>
      </c>
      <c r="S49" s="22">
        <f>Tabela8[[#This Row],[Saldo de Outubro]]-Tabela8[[#This Row],[Realizado - Novembro]]</f>
        <v>0</v>
      </c>
      <c r="T49" s="22"/>
      <c r="U49" s="22">
        <f>Tabela8[[#This Row],[Realizado - Dezembro]]+Tabela8[[#This Row],[Total realizado até novembro]]</f>
        <v>0</v>
      </c>
      <c r="V49" s="22">
        <f>Tabela8[[#This Row],[Saldo de Outubro]]-Tabela8[[#This Row],[Realizado - Novembro]]</f>
        <v>0</v>
      </c>
      <c r="W49" s="3"/>
      <c r="X49" s="3">
        <f>Tabela8[[#This Row],[Total realizado até Dezembro]]+Tabela8[[#This Row],[Realizado - Janeiro]]</f>
        <v>0</v>
      </c>
      <c r="Y49" s="3">
        <f>Tabela8[[#This Row],[Saldo de Dezembro]]-Tabela8[[#This Row],[Realizado - Janeiro]]</f>
        <v>0</v>
      </c>
      <c r="Z49" s="14">
        <v>0</v>
      </c>
      <c r="AA49" s="3">
        <f>Tabela8[[#This Row],[Total realizado até Janeiro]]+Tabela8[[#This Row],[Realizado - Fevereiro]]</f>
        <v>0</v>
      </c>
      <c r="AB49" s="14">
        <f>Tabela8[[#This Row],[Saldo de Janeiro]]-Tabela8[[#This Row],[Realizado - Fevereiro]]</f>
        <v>0</v>
      </c>
      <c r="AC49" s="4">
        <v>0</v>
      </c>
      <c r="AD49" s="55">
        <f>Tabela8[[#This Row],[Total realizado até Fevereiro]]+Tabela8[[#This Row],[Realizado - Março]]</f>
        <v>0</v>
      </c>
      <c r="AE49" s="55">
        <f>Tabela8[[#This Row],[Saldo de Fevereiro]]-Tabela8[[#This Row],[Realizado - Março]]</f>
        <v>0</v>
      </c>
    </row>
    <row r="50" spans="2:31" s="15" customFormat="1" ht="14.15" customHeight="1" x14ac:dyDescent="0.35">
      <c r="B50" s="46" t="s">
        <v>205</v>
      </c>
      <c r="C50" s="16" t="s">
        <v>28</v>
      </c>
      <c r="D50" s="1" t="s">
        <v>206</v>
      </c>
      <c r="E50" s="16" t="s">
        <v>207</v>
      </c>
      <c r="F50" s="16" t="s">
        <v>208</v>
      </c>
      <c r="G50" s="16" t="s">
        <v>39</v>
      </c>
      <c r="H50" s="16" t="s">
        <v>209</v>
      </c>
      <c r="I50" s="25">
        <v>0</v>
      </c>
      <c r="J50" s="17">
        <v>78397.600000000006</v>
      </c>
      <c r="K50" s="17">
        <v>0</v>
      </c>
      <c r="L50" s="17">
        <v>0</v>
      </c>
      <c r="M50" s="17">
        <v>0</v>
      </c>
      <c r="N50" s="17">
        <v>0</v>
      </c>
      <c r="O50" s="22">
        <f>SUM(Tabela8[[#This Row],[Realizado - Julho]:[Realizado - Outubro]])</f>
        <v>0</v>
      </c>
      <c r="P50" s="22">
        <f>8366804.38-Tabela8[[#This Row],[Saldo julho/25]]</f>
        <v>8288406.7800000003</v>
      </c>
      <c r="Q50" s="17">
        <v>0</v>
      </c>
      <c r="R50" s="17">
        <f>Tabela8[[#This Row],[Realizado - Novembro]]+Tabela8[[#This Row],[Total realizado até out/2025]]</f>
        <v>0</v>
      </c>
      <c r="S50" s="17">
        <f>Tabela8[[#This Row],[Saldo de Outubro]]-Tabela8[[#This Row],[Realizado - Novembro]]</f>
        <v>8288406.7800000003</v>
      </c>
      <c r="T50" s="17">
        <v>0</v>
      </c>
      <c r="U50" s="17">
        <f>Tabela8[[#This Row],[Realizado - Dezembro]]+Tabela8[[#This Row],[Total realizado até novembro]]</f>
        <v>0</v>
      </c>
      <c r="V50" s="14">
        <f>Tabela8[[#This Row],[Saldo de Novembro]]-Tabela8[[#This Row],[Realizado - Dezembro]]</f>
        <v>8288406.7800000003</v>
      </c>
      <c r="W50" s="5">
        <v>101429.05</v>
      </c>
      <c r="X50" s="3">
        <f>Tabela8[[#This Row],[Total realizado até Dezembro]]+Tabela8[[#This Row],[Realizado - Janeiro]]</f>
        <v>101429.05</v>
      </c>
      <c r="Y50" s="3">
        <f>Tabela8[[#This Row],[Saldo de Dezembro]]-Tabela8[[#This Row],[Realizado - Janeiro]]</f>
        <v>8186977.7300000004</v>
      </c>
      <c r="Z50" s="14">
        <v>0</v>
      </c>
      <c r="AA50" s="3">
        <v>101429.05</v>
      </c>
      <c r="AB50" s="14">
        <v>8186977.7300000004</v>
      </c>
      <c r="AC50" s="4">
        <v>0</v>
      </c>
      <c r="AD50" s="55">
        <f>Tabela8[[#This Row],[Total realizado até Fevereiro]]+Tabela8[[#This Row],[Realizado - Março]]</f>
        <v>101429.05</v>
      </c>
      <c r="AE50" s="55">
        <f>Tabela8[[#This Row],[Saldo de Fevereiro]]-Tabela8[[#This Row],[Realizado - Março]]</f>
        <v>8186977.7300000004</v>
      </c>
    </row>
    <row r="51" spans="2:31" s="15" customFormat="1" ht="14.15" customHeight="1" x14ac:dyDescent="0.35">
      <c r="B51" s="36" t="s">
        <v>210</v>
      </c>
      <c r="C51" s="16" t="s">
        <v>28</v>
      </c>
      <c r="D51" s="1" t="s">
        <v>206</v>
      </c>
      <c r="E51" s="16" t="s">
        <v>211</v>
      </c>
      <c r="F51" s="16" t="s">
        <v>212</v>
      </c>
      <c r="G51" s="16" t="s">
        <v>213</v>
      </c>
      <c r="H51" s="16" t="s">
        <v>209</v>
      </c>
      <c r="I51" s="17">
        <v>2668740.75</v>
      </c>
      <c r="J51" s="17"/>
      <c r="K51" s="17">
        <v>85185.8</v>
      </c>
      <c r="L51" s="17">
        <v>0</v>
      </c>
      <c r="M51" s="17">
        <v>0</v>
      </c>
      <c r="N51" s="17">
        <v>0</v>
      </c>
      <c r="O51" s="22">
        <f>SUM(Tabela8[[#This Row],[Realizado - Julho]:[Realizado - Outubro]])</f>
        <v>85185.8</v>
      </c>
      <c r="P51" s="22">
        <f>Tabela8[[#This Row],[Saldo junho/25]]-Tabela8[[#This Row],[Total realizado até out/2025]]</f>
        <v>2583554.9500000002</v>
      </c>
      <c r="Q51" s="17">
        <v>106881.1</v>
      </c>
      <c r="R51" s="17">
        <f>Tabela8[[#This Row],[Realizado - Novembro]]+Tabela8[[#This Row],[Total realizado até out/2025]]</f>
        <v>192066.90000000002</v>
      </c>
      <c r="S51" s="17">
        <f>Tabela8[[#This Row],[Saldo de Outubro]]-Tabela8[[#This Row],[Realizado - Novembro]]</f>
        <v>2476673.85</v>
      </c>
      <c r="T51" s="17">
        <v>150150.71</v>
      </c>
      <c r="U51" s="17">
        <f>Tabela8[[#This Row],[Realizado - Dezembro]]+Tabela8[[#This Row],[Total realizado até novembro]]</f>
        <v>342217.61</v>
      </c>
      <c r="V51" s="14">
        <f>Tabela8[[#This Row],[Saldo de Novembro]]-Tabela8[[#This Row],[Realizado - Dezembro]]</f>
        <v>2326523.14</v>
      </c>
      <c r="W51" s="3">
        <v>0</v>
      </c>
      <c r="X51" s="3">
        <f>Tabela8[[#This Row],[Total realizado até Dezembro]]+Tabela8[[#This Row],[Realizado - Janeiro]]</f>
        <v>342217.61</v>
      </c>
      <c r="Y51" s="3">
        <f>Tabela8[[#This Row],[Saldo de Dezembro]]-Tabela8[[#This Row],[Realizado - Janeiro]]</f>
        <v>2326523.14</v>
      </c>
      <c r="Z51" s="14">
        <v>0</v>
      </c>
      <c r="AA51" s="3">
        <v>342217.61</v>
      </c>
      <c r="AB51" s="14">
        <v>2326523.14</v>
      </c>
      <c r="AC51" s="4">
        <v>0</v>
      </c>
      <c r="AD51" s="55">
        <f>Tabela8[[#This Row],[Total realizado até Fevereiro]]+Tabela8[[#This Row],[Realizado - Março]]</f>
        <v>342217.61</v>
      </c>
      <c r="AE51" s="55">
        <f>Tabela8[[#This Row],[Saldo de Fevereiro]]-Tabela8[[#This Row],[Realizado - Março]]</f>
        <v>2326523.14</v>
      </c>
    </row>
    <row r="52" spans="2:31" s="20" customFormat="1" ht="14.15" customHeight="1" x14ac:dyDescent="0.35">
      <c r="B52" s="36" t="s">
        <v>210</v>
      </c>
      <c r="C52" s="16" t="s">
        <v>28</v>
      </c>
      <c r="D52" s="1" t="s">
        <v>206</v>
      </c>
      <c r="E52" s="16" t="s">
        <v>214</v>
      </c>
      <c r="F52" s="16" t="s">
        <v>215</v>
      </c>
      <c r="G52" s="16" t="s">
        <v>39</v>
      </c>
      <c r="H52" s="16" t="s">
        <v>209</v>
      </c>
      <c r="I52" s="17">
        <v>3658114.71</v>
      </c>
      <c r="J52" s="17">
        <v>12836060.869999999</v>
      </c>
      <c r="K52" s="17">
        <v>344273.91000000003</v>
      </c>
      <c r="L52" s="17">
        <v>260001.19</v>
      </c>
      <c r="M52" s="17">
        <v>240389.27000000002</v>
      </c>
      <c r="N52" s="17">
        <v>260933.68</v>
      </c>
      <c r="O52" s="22">
        <f>SUM(Tabela8[[#This Row],[Realizado - Julho]:[Realizado - Outubro]])</f>
        <v>1105598.05</v>
      </c>
      <c r="P52" s="22">
        <f>Tabela8[[#This Row],[Saldo julho/25]]-Tabela8[[#This Row],[Total realizado até out/2025]]</f>
        <v>11730462.819999998</v>
      </c>
      <c r="Q52" s="17">
        <v>154052.57999999999</v>
      </c>
      <c r="R52" s="17">
        <f>Tabela8[[#This Row],[Realizado - Novembro]]+Tabela8[[#This Row],[Total realizado até out/2025]]</f>
        <v>1259650.6300000001</v>
      </c>
      <c r="S52" s="17">
        <f>Tabela8[[#This Row],[Saldo de Outubro]]-Tabela8[[#This Row],[Realizado - Novembro]]</f>
        <v>11576410.239999998</v>
      </c>
      <c r="T52" s="17">
        <v>368973.08</v>
      </c>
      <c r="U52" s="17">
        <f>Tabela8[[#This Row],[Realizado - Dezembro]]+Tabela8[[#This Row],[Total realizado até novembro]]</f>
        <v>1628623.7100000002</v>
      </c>
      <c r="V52" s="14">
        <f>Tabela8[[#This Row],[Saldo de Novembro]]-Tabela8[[#This Row],[Realizado - Dezembro]]</f>
        <v>11207437.159999998</v>
      </c>
      <c r="W52" s="17">
        <v>418610.83</v>
      </c>
      <c r="X52" s="3">
        <f>Tabela8[[#This Row],[Total realizado até Dezembro]]+Tabela8[[#This Row],[Realizado - Janeiro]]</f>
        <v>2047234.5400000003</v>
      </c>
      <c r="Y52" s="3">
        <f>Tabela8[[#This Row],[Saldo de Dezembro]]-Tabela8[[#This Row],[Realizado - Janeiro]]</f>
        <v>10788826.329999998</v>
      </c>
      <c r="Z52" s="14">
        <v>0</v>
      </c>
      <c r="AA52" s="3">
        <v>2047234.5400000003</v>
      </c>
      <c r="AB52" s="14">
        <v>10788826.329999998</v>
      </c>
      <c r="AC52" s="4">
        <v>0</v>
      </c>
      <c r="AD52" s="55">
        <f>Tabela8[[#This Row],[Total realizado até Fevereiro]]+Tabela8[[#This Row],[Realizado - Março]]</f>
        <v>2047234.5400000003</v>
      </c>
      <c r="AE52" s="55">
        <f>Tabela8[[#This Row],[Saldo de Fevereiro]]-Tabela8[[#This Row],[Realizado - Março]]</f>
        <v>10788826.329999998</v>
      </c>
    </row>
    <row r="53" spans="2:31" s="20" customFormat="1" ht="14.15" customHeight="1" x14ac:dyDescent="0.35">
      <c r="B53" s="36" t="s">
        <v>216</v>
      </c>
      <c r="C53" s="21" t="s">
        <v>35</v>
      </c>
      <c r="D53" s="1" t="s">
        <v>217</v>
      </c>
      <c r="E53" s="21" t="s">
        <v>218</v>
      </c>
      <c r="F53" s="21" t="s">
        <v>219</v>
      </c>
      <c r="G53" s="21" t="s">
        <v>39</v>
      </c>
      <c r="H53" s="21" t="s">
        <v>220</v>
      </c>
      <c r="I53" s="22">
        <v>0</v>
      </c>
      <c r="J53" s="22">
        <v>0</v>
      </c>
      <c r="K53" s="22">
        <v>0</v>
      </c>
      <c r="L53" s="22">
        <v>0</v>
      </c>
      <c r="M53" s="22">
        <v>0</v>
      </c>
      <c r="N53" s="22">
        <v>0</v>
      </c>
      <c r="O53" s="22">
        <f>SUM(Tabela8[[#This Row],[Realizado - Julho]:[Realizado - Outubro]])</f>
        <v>0</v>
      </c>
      <c r="P53" s="22">
        <f>Tabela8[[#This Row],[Saldo julho/25]]-Tabela8[[#This Row],[Total realizado até out/2025]]</f>
        <v>0</v>
      </c>
      <c r="Q53" s="22">
        <v>0</v>
      </c>
      <c r="R53" s="22">
        <f>Tabela8[[#This Row],[Realizado - Novembro]]+Tabela8[[#This Row],[Total realizado até out/2025]]</f>
        <v>0</v>
      </c>
      <c r="S53" s="22">
        <f>Tabela8[[#This Row],[Saldo de Outubro]]-Tabela8[[#This Row],[Realizado - Novembro]]</f>
        <v>0</v>
      </c>
      <c r="T53" s="22">
        <v>0</v>
      </c>
      <c r="U53" s="22">
        <f>Tabela8[[#This Row],[Realizado - Dezembro]]+Tabela8[[#This Row],[Total realizado até novembro]]</f>
        <v>0</v>
      </c>
      <c r="V53" s="14">
        <f>Tabela8[[#This Row],[Saldo de Novembro]]-Tabela8[[#This Row],[Realizado - Dezembro]]</f>
        <v>0</v>
      </c>
      <c r="W53" s="3">
        <v>0</v>
      </c>
      <c r="X53" s="3">
        <f>Tabela8[[#This Row],[Total realizado até Dezembro]]+Tabela8[[#This Row],[Realizado - Janeiro]]</f>
        <v>0</v>
      </c>
      <c r="Y53" s="3">
        <f>Tabela8[[#This Row],[Saldo de Dezembro]]-Tabela8[[#This Row],[Realizado - Janeiro]]</f>
        <v>0</v>
      </c>
      <c r="Z53" s="14">
        <v>0</v>
      </c>
      <c r="AA53" s="3">
        <f>Tabela8[[#This Row],[Total realizado até Janeiro]]+Tabela8[[#This Row],[Realizado - Fevereiro]]</f>
        <v>0</v>
      </c>
      <c r="AB53" s="14">
        <f>Tabela8[[#This Row],[Saldo de Janeiro]]-Tabela8[[#This Row],[Realizado - Fevereiro]]</f>
        <v>0</v>
      </c>
      <c r="AC53" s="4">
        <v>0</v>
      </c>
      <c r="AD53" s="55">
        <f>Tabela8[[#This Row],[Total realizado até Fevereiro]]+Tabela8[[#This Row],[Realizado - Março]]</f>
        <v>0</v>
      </c>
      <c r="AE53" s="55">
        <f>Tabela8[[#This Row],[Saldo de Fevereiro]]-Tabela8[[#This Row],[Realizado - Março]]</f>
        <v>0</v>
      </c>
    </row>
    <row r="54" spans="2:31" s="20" customFormat="1" ht="14.15" customHeight="1" x14ac:dyDescent="0.35">
      <c r="B54" s="36" t="s">
        <v>221</v>
      </c>
      <c r="C54" s="21" t="s">
        <v>28</v>
      </c>
      <c r="D54" s="1" t="s">
        <v>217</v>
      </c>
      <c r="E54" s="21" t="s">
        <v>222</v>
      </c>
      <c r="F54" s="21" t="s">
        <v>223</v>
      </c>
      <c r="G54" s="21" t="s">
        <v>39</v>
      </c>
      <c r="H54" s="21" t="s">
        <v>220</v>
      </c>
      <c r="I54" s="22">
        <v>0</v>
      </c>
      <c r="J54" s="22">
        <v>0</v>
      </c>
      <c r="K54" s="22">
        <v>0</v>
      </c>
      <c r="L54" s="22">
        <v>0</v>
      </c>
      <c r="M54" s="22">
        <v>0</v>
      </c>
      <c r="N54" s="22">
        <v>0</v>
      </c>
      <c r="O54" s="22">
        <f>SUM(Tabela8[[#This Row],[Realizado - Julho]:[Realizado - Outubro]])</f>
        <v>0</v>
      </c>
      <c r="P54" s="22">
        <f>Tabela8[[#This Row],[Saldo julho/25]]-Tabela8[[#This Row],[Total realizado até out/2025]]</f>
        <v>0</v>
      </c>
      <c r="Q54" s="22">
        <v>0</v>
      </c>
      <c r="R54" s="22">
        <f>Tabela8[[#This Row],[Realizado - Novembro]]+Tabela8[[#This Row],[Total realizado até out/2025]]</f>
        <v>0</v>
      </c>
      <c r="S54" s="22">
        <f>Tabela8[[#This Row],[Saldo de Outubro]]-Tabela8[[#This Row],[Realizado - Novembro]]</f>
        <v>0</v>
      </c>
      <c r="T54" s="22">
        <v>0</v>
      </c>
      <c r="U54" s="22">
        <f>Tabela8[[#This Row],[Realizado - Dezembro]]+Tabela8[[#This Row],[Total realizado até novembro]]</f>
        <v>0</v>
      </c>
      <c r="V54" s="14">
        <f>Tabela8[[#This Row],[Saldo de Novembro]]-Tabela8[[#This Row],[Realizado - Dezembro]]</f>
        <v>0</v>
      </c>
      <c r="W54" s="3">
        <v>0</v>
      </c>
      <c r="X54" s="3">
        <f>Tabela8[[#This Row],[Total realizado até Dezembro]]+Tabela8[[#This Row],[Realizado - Janeiro]]</f>
        <v>0</v>
      </c>
      <c r="Y54" s="3">
        <f>Tabela8[[#This Row],[Saldo de Dezembro]]-Tabela8[[#This Row],[Realizado - Janeiro]]</f>
        <v>0</v>
      </c>
      <c r="Z54" s="14">
        <v>0</v>
      </c>
      <c r="AA54" s="3">
        <f>Tabela8[[#This Row],[Total realizado até Janeiro]]+Tabela8[[#This Row],[Realizado - Fevereiro]]</f>
        <v>0</v>
      </c>
      <c r="AB54" s="14">
        <f>Tabela8[[#This Row],[Saldo de Janeiro]]-Tabela8[[#This Row],[Realizado - Fevereiro]]</f>
        <v>0</v>
      </c>
      <c r="AC54" s="4">
        <v>0</v>
      </c>
      <c r="AD54" s="55">
        <f>Tabela8[[#This Row],[Total realizado até Fevereiro]]+Tabela8[[#This Row],[Realizado - Março]]</f>
        <v>0</v>
      </c>
      <c r="AE54" s="55">
        <f>Tabela8[[#This Row],[Saldo de Fevereiro]]-Tabela8[[#This Row],[Realizado - Março]]</f>
        <v>0</v>
      </c>
    </row>
    <row r="55" spans="2:31" s="20" customFormat="1" ht="14.15" customHeight="1" x14ac:dyDescent="0.35">
      <c r="B55" s="36" t="s">
        <v>221</v>
      </c>
      <c r="C55" s="21" t="s">
        <v>35</v>
      </c>
      <c r="D55" s="1" t="s">
        <v>217</v>
      </c>
      <c r="E55" s="21" t="s">
        <v>224</v>
      </c>
      <c r="F55" s="21" t="s">
        <v>225</v>
      </c>
      <c r="G55" s="21" t="s">
        <v>39</v>
      </c>
      <c r="H55" s="21" t="s">
        <v>220</v>
      </c>
      <c r="I55" s="22">
        <v>0</v>
      </c>
      <c r="J55" s="22">
        <v>0</v>
      </c>
      <c r="K55" s="22">
        <v>0</v>
      </c>
      <c r="L55" s="22">
        <v>0</v>
      </c>
      <c r="M55" s="22">
        <v>0</v>
      </c>
      <c r="N55" s="22">
        <v>0</v>
      </c>
      <c r="O55" s="22">
        <f>SUM(Tabela8[[#This Row],[Realizado - Julho]:[Realizado - Outubro]])</f>
        <v>0</v>
      </c>
      <c r="P55" s="22">
        <f>Tabela8[[#This Row],[Saldo julho/25]]-Tabela8[[#This Row],[Total realizado até out/2025]]</f>
        <v>0</v>
      </c>
      <c r="Q55" s="22">
        <v>0</v>
      </c>
      <c r="R55" s="22">
        <f>Tabela8[[#This Row],[Realizado - Novembro]]+Tabela8[[#This Row],[Total realizado até out/2025]]</f>
        <v>0</v>
      </c>
      <c r="S55" s="22">
        <f>Tabela8[[#This Row],[Saldo de Outubro]]-Tabela8[[#This Row],[Realizado - Novembro]]</f>
        <v>0</v>
      </c>
      <c r="T55" s="22">
        <v>0</v>
      </c>
      <c r="U55" s="22">
        <f>Tabela8[[#This Row],[Realizado - Dezembro]]+Tabela8[[#This Row],[Total realizado até novembro]]</f>
        <v>0</v>
      </c>
      <c r="V55" s="14">
        <f>Tabela8[[#This Row],[Saldo de Novembro]]-Tabela8[[#This Row],[Realizado - Dezembro]]</f>
        <v>0</v>
      </c>
      <c r="W55" s="3">
        <v>0</v>
      </c>
      <c r="X55" s="3">
        <f>Tabela8[[#This Row],[Total realizado até Dezembro]]+Tabela8[[#This Row],[Realizado - Janeiro]]</f>
        <v>0</v>
      </c>
      <c r="Y55" s="3">
        <f>Tabela8[[#This Row],[Saldo de Dezembro]]-Tabela8[[#This Row],[Realizado - Janeiro]]</f>
        <v>0</v>
      </c>
      <c r="Z55" s="14">
        <v>0</v>
      </c>
      <c r="AA55" s="3">
        <f>Tabela8[[#This Row],[Total realizado até Janeiro]]+Tabela8[[#This Row],[Realizado - Fevereiro]]</f>
        <v>0</v>
      </c>
      <c r="AB55" s="14">
        <f>Tabela8[[#This Row],[Saldo de Janeiro]]-Tabela8[[#This Row],[Realizado - Fevereiro]]</f>
        <v>0</v>
      </c>
      <c r="AC55" s="4">
        <v>0</v>
      </c>
      <c r="AD55" s="55">
        <f>Tabela8[[#This Row],[Total realizado até Fevereiro]]+Tabela8[[#This Row],[Realizado - Março]]</f>
        <v>0</v>
      </c>
      <c r="AE55" s="55">
        <f>Tabela8[[#This Row],[Saldo de Fevereiro]]-Tabela8[[#This Row],[Realizado - Março]]</f>
        <v>0</v>
      </c>
    </row>
    <row r="56" spans="2:31" s="20" customFormat="1" ht="14.15" customHeight="1" x14ac:dyDescent="0.35">
      <c r="B56" s="36" t="s">
        <v>226</v>
      </c>
      <c r="C56" s="21" t="s">
        <v>28</v>
      </c>
      <c r="D56" s="1" t="s">
        <v>227</v>
      </c>
      <c r="E56" s="21" t="s">
        <v>228</v>
      </c>
      <c r="F56" s="21" t="s">
        <v>229</v>
      </c>
      <c r="G56" s="21" t="s">
        <v>39</v>
      </c>
      <c r="H56" s="21" t="s">
        <v>230</v>
      </c>
      <c r="I56" s="22">
        <v>82818946.349999994</v>
      </c>
      <c r="J56" s="22">
        <v>80329075.599999994</v>
      </c>
      <c r="K56" s="22"/>
      <c r="L56" s="26">
        <v>2798189.81</v>
      </c>
      <c r="M56" s="26">
        <v>3071691.5300000003</v>
      </c>
      <c r="N56" s="26">
        <v>1614870.77</v>
      </c>
      <c r="O56" s="22">
        <f>SUM(Tabela8[[#This Row],[Realizado - Julho]:[Realizado - Outubro]])</f>
        <v>7484752.1099999994</v>
      </c>
      <c r="P56" s="22">
        <f>Tabela8[[#This Row],[Saldo julho/25]]-Tabela8[[#This Row],[Total realizado até out/2025]]</f>
        <v>72844323.489999995</v>
      </c>
      <c r="Q56" s="22">
        <v>1614874.77</v>
      </c>
      <c r="R56" s="22">
        <f>Tabela8[[#This Row],[Realizado - Novembro]]+Tabela8[[#This Row],[Total realizado até out/2025]]</f>
        <v>9099626.879999999</v>
      </c>
      <c r="S56" s="22">
        <f>Tabela8[[#This Row],[Saldo de Outubro]]-Tabela8[[#This Row],[Realizado - Novembro]]</f>
        <v>71229448.719999999</v>
      </c>
      <c r="T56" s="26">
        <v>1614874.77</v>
      </c>
      <c r="U56" s="26">
        <f>Tabela8[[#This Row],[Realizado - Dezembro]]+Tabela8[[#This Row],[Total realizado até novembro]]</f>
        <v>10714501.649999999</v>
      </c>
      <c r="V56" s="14">
        <f>Tabela8[[#This Row],[Saldo de Novembro]]-Tabela8[[#This Row],[Realizado - Dezembro]]</f>
        <v>69614573.950000003</v>
      </c>
      <c r="W56" s="3">
        <v>6628639.2699999996</v>
      </c>
      <c r="X56" s="3">
        <f>Tabela8[[#This Row],[Total realizado até Dezembro]]+Tabela8[[#This Row],[Realizado - Janeiro]]</f>
        <v>17343140.919999998</v>
      </c>
      <c r="Y56" s="3">
        <f>Tabela8[[#This Row],[Saldo de Dezembro]]-Tabela8[[#This Row],[Realizado - Janeiro]]</f>
        <v>62985934.680000007</v>
      </c>
      <c r="Z56" s="14">
        <v>4952040.2300000004</v>
      </c>
      <c r="AA56" s="3">
        <v>22295181.149999999</v>
      </c>
      <c r="AB56" s="14">
        <v>58033894.450000003</v>
      </c>
      <c r="AC56" s="4">
        <v>1592370.79</v>
      </c>
      <c r="AD56" s="55">
        <f>Tabela8[[#This Row],[Total realizado até Fevereiro]]+Tabela8[[#This Row],[Realizado - Março]]</f>
        <v>23887551.939999998</v>
      </c>
      <c r="AE56" s="55">
        <f>Tabela8[[#This Row],[Saldo de Fevereiro]]-Tabela8[[#This Row],[Realizado - Março]]</f>
        <v>56441523.660000004</v>
      </c>
    </row>
    <row r="57" spans="2:31" s="20" customFormat="1" ht="14.15" customHeight="1" x14ac:dyDescent="0.35">
      <c r="B57" s="16" t="s">
        <v>231</v>
      </c>
      <c r="C57" s="1" t="s">
        <v>28</v>
      </c>
      <c r="D57" s="1" t="s">
        <v>232</v>
      </c>
      <c r="E57" s="1" t="s">
        <v>233</v>
      </c>
      <c r="F57" s="1" t="s">
        <v>234</v>
      </c>
      <c r="G57" s="1" t="s">
        <v>39</v>
      </c>
      <c r="H57" s="37">
        <v>0</v>
      </c>
      <c r="I57" s="14">
        <v>0</v>
      </c>
      <c r="J57" s="14">
        <v>0</v>
      </c>
      <c r="K57" s="4">
        <v>0</v>
      </c>
      <c r="L57" s="4">
        <v>0</v>
      </c>
      <c r="M57" s="4">
        <v>0</v>
      </c>
      <c r="N57" s="4">
        <v>0</v>
      </c>
      <c r="O57" s="22">
        <f>SUM(Tabela8[[#This Row],[Realizado - Julho]:[Realizado - Outubro]])</f>
        <v>0</v>
      </c>
      <c r="P57" s="22">
        <f>Tabela8[[#This Row],[Saldo julho/25]]-Tabela8[[#This Row],[Total realizado até out/2025]]</f>
        <v>0</v>
      </c>
      <c r="Q57" s="4">
        <v>0</v>
      </c>
      <c r="R57" s="4">
        <f>Tabela8[[#This Row],[Realizado - Novembro]]+Tabela8[[#This Row],[Total realizado até out/2025]]</f>
        <v>0</v>
      </c>
      <c r="S57" s="14">
        <f>Tabela8[[#This Row],[Saldo de Outubro]]-Tabela8[[#This Row],[Realizado - Novembro]]</f>
        <v>0</v>
      </c>
      <c r="T57" s="22">
        <v>0</v>
      </c>
      <c r="U57" s="14">
        <f>Tabela8[[#This Row],[Realizado - Dezembro]]+Tabela8[[#This Row],[Total realizado até novembro]]</f>
        <v>0</v>
      </c>
      <c r="V57" s="14">
        <f>Tabela8[[#This Row],[Saldo de Novembro]]-Tabela8[[#This Row],[Realizado - Dezembro]]</f>
        <v>0</v>
      </c>
      <c r="W57" s="3">
        <v>0</v>
      </c>
      <c r="X57" s="3">
        <f>Tabela8[[#This Row],[Total realizado até Dezembro]]+Tabela8[[#This Row],[Realizado - Janeiro]]</f>
        <v>0</v>
      </c>
      <c r="Y57" s="3">
        <f>Tabela8[[#This Row],[Saldo de Dezembro]]-Tabela8[[#This Row],[Realizado - Janeiro]]</f>
        <v>0</v>
      </c>
      <c r="Z57" s="14">
        <v>0</v>
      </c>
      <c r="AA57" s="3">
        <f>Tabela8[[#This Row],[Total realizado até Janeiro]]+Tabela8[[#This Row],[Realizado - Fevereiro]]</f>
        <v>0</v>
      </c>
      <c r="AB57" s="14">
        <f>Tabela8[[#This Row],[Saldo de Janeiro]]-Tabela8[[#This Row],[Realizado - Fevereiro]]</f>
        <v>0</v>
      </c>
      <c r="AC57" s="4">
        <v>0</v>
      </c>
      <c r="AD57" s="55">
        <f>Tabela8[[#This Row],[Total realizado até Fevereiro]]+Tabela8[[#This Row],[Realizado - Março]]</f>
        <v>0</v>
      </c>
      <c r="AE57" s="55">
        <f>Tabela8[[#This Row],[Saldo de Fevereiro]]-Tabela8[[#This Row],[Realizado - Março]]</f>
        <v>0</v>
      </c>
    </row>
    <row r="58" spans="2:31" s="20" customFormat="1" ht="14.15" customHeight="1" x14ac:dyDescent="0.35">
      <c r="B58" s="45" t="s">
        <v>235</v>
      </c>
      <c r="C58" s="21" t="s">
        <v>35</v>
      </c>
      <c r="D58" s="1" t="s">
        <v>232</v>
      </c>
      <c r="E58" s="21" t="s">
        <v>236</v>
      </c>
      <c r="F58" s="21" t="s">
        <v>237</v>
      </c>
      <c r="G58" s="21" t="s">
        <v>238</v>
      </c>
      <c r="H58" s="37">
        <v>0</v>
      </c>
      <c r="I58" s="22">
        <v>0</v>
      </c>
      <c r="J58" s="22">
        <v>0</v>
      </c>
      <c r="K58" s="22">
        <v>0</v>
      </c>
      <c r="L58" s="22">
        <v>0</v>
      </c>
      <c r="M58" s="22">
        <v>0</v>
      </c>
      <c r="N58" s="22">
        <v>0</v>
      </c>
      <c r="O58" s="22">
        <f>SUM(Tabela8[[#This Row],[Realizado - Julho]:[Realizado - Outubro]])</f>
        <v>0</v>
      </c>
      <c r="P58" s="22">
        <f>Tabela8[[#This Row],[Saldo junho/25]]-Tabela8[[#This Row],[Total realizado até out/2025]]</f>
        <v>0</v>
      </c>
      <c r="Q58" s="22">
        <v>0</v>
      </c>
      <c r="R58" s="22">
        <f>Tabela8[[#This Row],[Realizado - Novembro]]+Tabela8[[#This Row],[Total realizado até out/2025]]</f>
        <v>0</v>
      </c>
      <c r="S58" s="22">
        <f>Tabela8[[#This Row],[Saldo de Outubro]]-Tabela8[[#This Row],[Realizado - Novembro]]</f>
        <v>0</v>
      </c>
      <c r="T58" s="22"/>
      <c r="U58" s="22">
        <f>Tabela8[[#This Row],[Realizado - Dezembro]]+Tabela8[[#This Row],[Total realizado até novembro]]</f>
        <v>0</v>
      </c>
      <c r="V58" s="22">
        <f>Tabela8[[#This Row],[Saldo de Outubro]]-Tabela8[[#This Row],[Realizado - Novembro]]</f>
        <v>0</v>
      </c>
      <c r="W58" s="3"/>
      <c r="X58" s="3">
        <f>Tabela8[[#This Row],[Total realizado até Dezembro]]+Tabela8[[#This Row],[Realizado - Janeiro]]</f>
        <v>0</v>
      </c>
      <c r="Y58" s="3">
        <f>Tabela8[[#This Row],[Saldo de Dezembro]]-Tabela8[[#This Row],[Realizado - Janeiro]]</f>
        <v>0</v>
      </c>
      <c r="Z58" s="14">
        <v>0</v>
      </c>
      <c r="AA58" s="3">
        <f>Tabela8[[#This Row],[Total realizado até Janeiro]]+Tabela8[[#This Row],[Realizado - Fevereiro]]</f>
        <v>0</v>
      </c>
      <c r="AB58" s="14">
        <f>Tabela8[[#This Row],[Saldo de Janeiro]]-Tabela8[[#This Row],[Realizado - Fevereiro]]</f>
        <v>0</v>
      </c>
      <c r="AC58" s="4">
        <v>0</v>
      </c>
      <c r="AD58" s="55">
        <f>Tabela8[[#This Row],[Total realizado até Fevereiro]]+Tabela8[[#This Row],[Realizado - Março]]</f>
        <v>0</v>
      </c>
      <c r="AE58" s="55">
        <f>Tabela8[[#This Row],[Saldo de Fevereiro]]-Tabela8[[#This Row],[Realizado - Março]]</f>
        <v>0</v>
      </c>
    </row>
    <row r="59" spans="2:31" s="20" customFormat="1" ht="13.5" customHeight="1" x14ac:dyDescent="0.35">
      <c r="B59" s="45" t="s">
        <v>235</v>
      </c>
      <c r="C59" s="21" t="s">
        <v>35</v>
      </c>
      <c r="D59" s="1" t="s">
        <v>232</v>
      </c>
      <c r="E59" s="21" t="s">
        <v>239</v>
      </c>
      <c r="F59" s="21" t="s">
        <v>240</v>
      </c>
      <c r="G59" s="21" t="s">
        <v>241</v>
      </c>
      <c r="H59" s="37">
        <v>0</v>
      </c>
      <c r="I59" s="22">
        <v>0</v>
      </c>
      <c r="J59" s="22">
        <v>0</v>
      </c>
      <c r="K59" s="22">
        <v>0</v>
      </c>
      <c r="L59" s="22">
        <v>0</v>
      </c>
      <c r="M59" s="22">
        <v>0</v>
      </c>
      <c r="N59" s="22">
        <v>0</v>
      </c>
      <c r="O59" s="22">
        <f>SUM(Tabela8[[#This Row],[Realizado - Julho]:[Realizado - Outubro]])</f>
        <v>0</v>
      </c>
      <c r="P59" s="22">
        <f>Tabela8[[#This Row],[Saldo junho/25]]-Tabela8[[#This Row],[Total realizado até out/2025]]</f>
        <v>0</v>
      </c>
      <c r="Q59" s="22">
        <v>0</v>
      </c>
      <c r="R59" s="22">
        <f>Tabela8[[#This Row],[Realizado - Novembro]]+Tabela8[[#This Row],[Total realizado até out/2025]]</f>
        <v>0</v>
      </c>
      <c r="S59" s="22">
        <f>Tabela8[[#This Row],[Saldo de Outubro]]-Tabela8[[#This Row],[Realizado - Novembro]]</f>
        <v>0</v>
      </c>
      <c r="T59" s="22"/>
      <c r="U59" s="22">
        <f>Tabela8[[#This Row],[Realizado - Dezembro]]+Tabela8[[#This Row],[Total realizado até novembro]]</f>
        <v>0</v>
      </c>
      <c r="V59" s="22">
        <f>Tabela8[[#This Row],[Saldo de Outubro]]-Tabela8[[#This Row],[Realizado - Novembro]]</f>
        <v>0</v>
      </c>
      <c r="W59" s="3"/>
      <c r="X59" s="3">
        <f>Tabela8[[#This Row],[Total realizado até Dezembro]]+Tabela8[[#This Row],[Realizado - Janeiro]]</f>
        <v>0</v>
      </c>
      <c r="Y59" s="3">
        <f>Tabela8[[#This Row],[Saldo de Dezembro]]-Tabela8[[#This Row],[Realizado - Janeiro]]</f>
        <v>0</v>
      </c>
      <c r="Z59" s="14">
        <v>0</v>
      </c>
      <c r="AA59" s="3">
        <f>Tabela8[[#This Row],[Total realizado até Janeiro]]+Tabela8[[#This Row],[Realizado - Fevereiro]]</f>
        <v>0</v>
      </c>
      <c r="AB59" s="14">
        <f>Tabela8[[#This Row],[Saldo de Janeiro]]-Tabela8[[#This Row],[Realizado - Fevereiro]]</f>
        <v>0</v>
      </c>
      <c r="AC59" s="4">
        <v>0</v>
      </c>
      <c r="AD59" s="55">
        <f>Tabela8[[#This Row],[Total realizado até Fevereiro]]+Tabela8[[#This Row],[Realizado - Março]]</f>
        <v>0</v>
      </c>
      <c r="AE59" s="55">
        <f>Tabela8[[#This Row],[Saldo de Fevereiro]]-Tabela8[[#This Row],[Realizado - Março]]</f>
        <v>0</v>
      </c>
    </row>
    <row r="60" spans="2:31" s="20" customFormat="1" ht="14.15" customHeight="1" x14ac:dyDescent="0.35">
      <c r="B60" s="36" t="s">
        <v>242</v>
      </c>
      <c r="C60" s="21" t="s">
        <v>28</v>
      </c>
      <c r="D60" s="1" t="s">
        <v>243</v>
      </c>
      <c r="E60" s="21" t="s">
        <v>244</v>
      </c>
      <c r="F60" s="21" t="s">
        <v>245</v>
      </c>
      <c r="G60" s="21" t="s">
        <v>39</v>
      </c>
      <c r="H60" s="47" t="s">
        <v>246</v>
      </c>
      <c r="I60" s="22">
        <v>85899.59</v>
      </c>
      <c r="J60" s="22">
        <v>0</v>
      </c>
      <c r="K60" s="22">
        <v>0</v>
      </c>
      <c r="L60" s="22">
        <v>54762.73</v>
      </c>
      <c r="M60" s="22">
        <v>0</v>
      </c>
      <c r="N60" s="22">
        <v>0</v>
      </c>
      <c r="O60" s="22">
        <f>SUM(Tabela8[[#This Row],[Realizado - Julho]:[Realizado - Outubro]])</f>
        <v>54762.73</v>
      </c>
      <c r="P60" s="22">
        <f>Tabela8[[#This Row],[Saldo junho/25]]-Tabela8[[#This Row],[Total realizado até out/2025]]</f>
        <v>31136.859999999993</v>
      </c>
      <c r="Q60" s="22">
        <v>0</v>
      </c>
      <c r="R60" s="22">
        <f>Tabela8[[#This Row],[Realizado - Novembro]]+Tabela8[[#This Row],[Total realizado até out/2025]]</f>
        <v>54762.73</v>
      </c>
      <c r="S60" s="22">
        <f>Tabela8[[#This Row],[Saldo de Outubro]]-Tabela8[[#This Row],[Realizado - Novembro]]</f>
        <v>31136.859999999993</v>
      </c>
      <c r="T60" s="22">
        <v>0</v>
      </c>
      <c r="U60" s="22">
        <f>Tabela8[[#This Row],[Realizado - Dezembro]]+Tabela8[[#This Row],[Total realizado até novembro]]</f>
        <v>54762.73</v>
      </c>
      <c r="V60" s="14">
        <f>Tabela8[[#This Row],[Saldo de Novembro]]-Tabela8[[#This Row],[Realizado - Dezembro]]</f>
        <v>31136.859999999993</v>
      </c>
      <c r="W60" s="3">
        <v>31115.99</v>
      </c>
      <c r="X60" s="3">
        <f>Tabela8[[#This Row],[Total realizado até Dezembro]]+Tabela8[[#This Row],[Realizado - Janeiro]]</f>
        <v>85878.720000000001</v>
      </c>
      <c r="Y60" s="3">
        <f>Tabela8[[#This Row],[Saldo de Dezembro]]-Tabela8[[#This Row],[Realizado - Janeiro]]</f>
        <v>20.869999999991705</v>
      </c>
      <c r="Z60" s="14">
        <v>0</v>
      </c>
      <c r="AA60" s="3">
        <v>85878.720000000001</v>
      </c>
      <c r="AB60" s="14">
        <v>171639.62</v>
      </c>
      <c r="AC60" s="4">
        <v>0</v>
      </c>
      <c r="AD60" s="55">
        <f>Tabela8[[#This Row],[Total realizado até Fevereiro]]+Tabela8[[#This Row],[Realizado - Março]]</f>
        <v>85878.720000000001</v>
      </c>
      <c r="AE60" s="55">
        <f>Tabela8[[#This Row],[Saldo de Fevereiro]]-Tabela8[[#This Row],[Realizado - Março]]</f>
        <v>171639.62</v>
      </c>
    </row>
    <row r="61" spans="2:31" s="20" customFormat="1" ht="14.15" customHeight="1" x14ac:dyDescent="0.35">
      <c r="B61" s="36" t="s">
        <v>247</v>
      </c>
      <c r="C61" s="21" t="s">
        <v>28</v>
      </c>
      <c r="D61" s="1" t="s">
        <v>248</v>
      </c>
      <c r="E61" s="21" t="s">
        <v>249</v>
      </c>
      <c r="F61" s="21" t="s">
        <v>250</v>
      </c>
      <c r="G61" s="21" t="s">
        <v>39</v>
      </c>
      <c r="H61" s="37">
        <v>0</v>
      </c>
      <c r="I61" s="22">
        <v>69317.58</v>
      </c>
      <c r="J61" s="22">
        <v>69317.58</v>
      </c>
      <c r="K61" s="22">
        <v>0</v>
      </c>
      <c r="L61" s="22">
        <v>0</v>
      </c>
      <c r="M61" s="22">
        <v>614.05999999999995</v>
      </c>
      <c r="N61" s="22">
        <v>15762.72</v>
      </c>
      <c r="O61" s="22">
        <f>SUM(Tabela8[[#This Row],[Realizado - Julho]:[Realizado - Outubro]])</f>
        <v>16376.779999999999</v>
      </c>
      <c r="P61" s="22">
        <f>Tabela8[[#This Row],[Saldo julho/25]]-Tabela8[[#This Row],[Total realizado até out/2025]]</f>
        <v>52940.800000000003</v>
      </c>
      <c r="Q61" s="22">
        <v>0</v>
      </c>
      <c r="R61" s="22">
        <f>Tabela8[[#This Row],[Realizado - Novembro]]+Tabela8[[#This Row],[Total realizado até out/2025]]</f>
        <v>16376.779999999999</v>
      </c>
      <c r="S61" s="22">
        <f>Tabela8[[#This Row],[Saldo de Outubro]]-Tabela8[[#This Row],[Realizado - Novembro]]</f>
        <v>52940.800000000003</v>
      </c>
      <c r="T61" s="22">
        <v>0</v>
      </c>
      <c r="U61" s="22">
        <f>Tabela8[[#This Row],[Realizado - Dezembro]]+Tabela8[[#This Row],[Total realizado até novembro]]</f>
        <v>16376.779999999999</v>
      </c>
      <c r="V61" s="14">
        <f>Tabela8[[#This Row],[Saldo de Novembro]]-Tabela8[[#This Row],[Realizado - Dezembro]]</f>
        <v>52940.800000000003</v>
      </c>
      <c r="W61" s="3">
        <v>0</v>
      </c>
      <c r="X61" s="3">
        <f>Tabela8[[#This Row],[Total realizado até Dezembro]]+Tabela8[[#This Row],[Realizado - Janeiro]]</f>
        <v>16376.779999999999</v>
      </c>
      <c r="Y61" s="3">
        <f>Tabela8[[#This Row],[Saldo de Dezembro]]-Tabela8[[#This Row],[Realizado - Janeiro]]</f>
        <v>52940.800000000003</v>
      </c>
      <c r="Z61" s="14">
        <v>0</v>
      </c>
      <c r="AA61" s="3">
        <v>16376.779999999999</v>
      </c>
      <c r="AB61" s="14">
        <v>52940.800000000003</v>
      </c>
      <c r="AC61" s="4">
        <v>0</v>
      </c>
      <c r="AD61" s="55">
        <f>Tabela8[[#This Row],[Total realizado até Fevereiro]]+Tabela8[[#This Row],[Realizado - Março]]</f>
        <v>16376.779999999999</v>
      </c>
      <c r="AE61" s="55">
        <f>Tabela8[[#This Row],[Saldo de Fevereiro]]-Tabela8[[#This Row],[Realizado - Março]]</f>
        <v>52940.800000000003</v>
      </c>
    </row>
    <row r="62" spans="2:31" s="20" customFormat="1" ht="14.15" customHeight="1" x14ac:dyDescent="0.35">
      <c r="B62" s="36" t="s">
        <v>251</v>
      </c>
      <c r="C62" s="21" t="s">
        <v>28</v>
      </c>
      <c r="D62" s="1" t="s">
        <v>252</v>
      </c>
      <c r="E62" s="21" t="s">
        <v>253</v>
      </c>
      <c r="F62" s="21" t="s">
        <v>254</v>
      </c>
      <c r="G62" s="21" t="s">
        <v>50</v>
      </c>
      <c r="H62" s="21" t="s">
        <v>255</v>
      </c>
      <c r="I62" s="22">
        <v>185247.19</v>
      </c>
      <c r="J62" s="22">
        <v>166114.51</v>
      </c>
      <c r="K62" s="22">
        <v>19132.68</v>
      </c>
      <c r="L62" s="22">
        <v>4700</v>
      </c>
      <c r="M62" s="22">
        <v>19132.68</v>
      </c>
      <c r="N62" s="22">
        <v>19132.68</v>
      </c>
      <c r="O62" s="22">
        <f>SUM(Tabela8[[#This Row],[Realizado - Julho]:[Realizado - Outubro]])</f>
        <v>62098.04</v>
      </c>
      <c r="P62" s="22">
        <f>Tabela8[[#This Row],[Saldo julho/25]]-Tabela8[[#This Row],[Total realizado até out/2025]]</f>
        <v>104016.47</v>
      </c>
      <c r="Q62" s="22">
        <v>19132.68</v>
      </c>
      <c r="R62" s="22">
        <f>Tabela8[[#This Row],[Realizado - Novembro]]+Tabela8[[#This Row],[Total realizado até out/2025]]</f>
        <v>81230.720000000001</v>
      </c>
      <c r="S62" s="22">
        <f>Tabela8[[#This Row],[Saldo de Outubro]]-Tabela8[[#This Row],[Realizado - Novembro]]</f>
        <v>84883.790000000008</v>
      </c>
      <c r="T62" s="22">
        <v>19132.68</v>
      </c>
      <c r="U62" s="22">
        <f>Tabela8[[#This Row],[Realizado - Dezembro]]+Tabela8[[#This Row],[Total realizado até novembro]]</f>
        <v>100363.4</v>
      </c>
      <c r="V62" s="14">
        <f>Tabela8[[#This Row],[Saldo de Novembro]]-Tabela8[[#This Row],[Realizado - Dezembro]]</f>
        <v>65751.110000000015</v>
      </c>
      <c r="W62" s="3">
        <v>19132.68</v>
      </c>
      <c r="X62" s="3">
        <f>Tabela8[[#This Row],[Total realizado até Dezembro]]+Tabela8[[#This Row],[Realizado - Janeiro]]</f>
        <v>119496.07999999999</v>
      </c>
      <c r="Y62" s="3">
        <f>Tabela8[[#This Row],[Saldo de Dezembro]]-Tabela8[[#This Row],[Realizado - Janeiro]]</f>
        <v>46618.430000000015</v>
      </c>
      <c r="Z62" s="3">
        <f>VLOOKUP(Tabela8[[#This Row],[CNPJ]],'[2]Deloitte - NF de entrada - paga'!$W:$AF,10,0)</f>
        <v>19132.68</v>
      </c>
      <c r="AA62" s="3">
        <v>138628.75999999998</v>
      </c>
      <c r="AB62" s="14">
        <v>27485.750000000015</v>
      </c>
      <c r="AC62" s="4">
        <v>19132.68</v>
      </c>
      <c r="AD62" s="55">
        <f>Tabela8[[#This Row],[Total realizado até Fevereiro]]+Tabela8[[#This Row],[Realizado - Março]]</f>
        <v>157761.43999999997</v>
      </c>
      <c r="AE62" s="55">
        <f>Tabela8[[#This Row],[Saldo de Fevereiro]]-Tabela8[[#This Row],[Realizado - Março]]</f>
        <v>8353.0700000000143</v>
      </c>
    </row>
    <row r="63" spans="2:31" s="20" customFormat="1" ht="14.15" customHeight="1" x14ac:dyDescent="0.35">
      <c r="B63" s="36" t="s">
        <v>256</v>
      </c>
      <c r="C63" s="21" t="s">
        <v>28</v>
      </c>
      <c r="D63" s="1" t="s">
        <v>257</v>
      </c>
      <c r="E63" s="21" t="s">
        <v>258</v>
      </c>
      <c r="F63" s="21" t="s">
        <v>259</v>
      </c>
      <c r="G63" s="21" t="s">
        <v>260</v>
      </c>
      <c r="H63" s="21" t="s">
        <v>261</v>
      </c>
      <c r="I63" s="22">
        <v>163169.82</v>
      </c>
      <c r="J63" s="22"/>
      <c r="K63" s="22">
        <v>19784.669999999998</v>
      </c>
      <c r="L63" s="22">
        <v>19784.669999999998</v>
      </c>
      <c r="M63" s="22">
        <v>19784.669999999998</v>
      </c>
      <c r="N63" s="22">
        <v>19784.669999999998</v>
      </c>
      <c r="O63" s="22">
        <f>SUM(Tabela8[[#This Row],[Realizado - Julho]:[Realizado - Outubro]])</f>
        <v>79138.679999999993</v>
      </c>
      <c r="P63" s="22">
        <f>Tabela8[[#This Row],[Saldo junho/25]]-Tabela8[[#This Row],[Total realizado até out/2025]]</f>
        <v>84031.140000000014</v>
      </c>
      <c r="Q63" s="22">
        <v>19784.669999999998</v>
      </c>
      <c r="R63" s="22">
        <f>Tabela8[[#This Row],[Realizado - Novembro]]+Tabela8[[#This Row],[Total realizado até out/2025]]</f>
        <v>98923.349999999991</v>
      </c>
      <c r="S63" s="22">
        <f>Tabela8[[#This Row],[Saldo de Outubro]]-Tabela8[[#This Row],[Realizado - Novembro]]</f>
        <v>64246.470000000016</v>
      </c>
      <c r="T63" s="22">
        <v>35924.259999999995</v>
      </c>
      <c r="U63" s="22">
        <f>Tabela8[[#This Row],[Realizado - Dezembro]]+Tabela8[[#This Row],[Total realizado até novembro]]</f>
        <v>134847.60999999999</v>
      </c>
      <c r="V63" s="14">
        <f>Tabela8[[#This Row],[Saldo de Novembro]]-Tabela8[[#This Row],[Realizado - Dezembro]]</f>
        <v>28322.210000000021</v>
      </c>
      <c r="W63" s="3">
        <v>0</v>
      </c>
      <c r="X63" s="3">
        <f>Tabela8[[#This Row],[Total realizado até Dezembro]]+Tabela8[[#This Row],[Realizado - Janeiro]]</f>
        <v>134847.60999999999</v>
      </c>
      <c r="Y63" s="3">
        <f>Tabela8[[#This Row],[Saldo de Dezembro]]-Tabela8[[#This Row],[Realizado - Janeiro]]</f>
        <v>28322.210000000021</v>
      </c>
      <c r="Z63" s="14">
        <v>20998.62</v>
      </c>
      <c r="AA63" s="3">
        <v>155846.22999999998</v>
      </c>
      <c r="AB63" s="14">
        <v>7323.590000000022</v>
      </c>
      <c r="AC63" s="4">
        <v>20998.62</v>
      </c>
      <c r="AD63" s="55">
        <f>Tabela8[[#This Row],[Total realizado até Fevereiro]]+Tabela8[[#This Row],[Realizado - Março]]</f>
        <v>176844.84999999998</v>
      </c>
      <c r="AE63" s="55">
        <f>Tabela8[[#This Row],[Saldo de Fevereiro]]-Tabela8[[#This Row],[Realizado - Março]]</f>
        <v>-13675.029999999977</v>
      </c>
    </row>
    <row r="64" spans="2:31" s="20" customFormat="1" ht="14.15" customHeight="1" x14ac:dyDescent="0.35">
      <c r="B64" s="36" t="s">
        <v>262</v>
      </c>
      <c r="C64" s="21" t="s">
        <v>28</v>
      </c>
      <c r="D64" s="1" t="s">
        <v>263</v>
      </c>
      <c r="E64" s="21" t="s">
        <v>264</v>
      </c>
      <c r="F64" s="21" t="s">
        <v>265</v>
      </c>
      <c r="G64" s="21" t="s">
        <v>266</v>
      </c>
      <c r="H64" s="21" t="s">
        <v>267</v>
      </c>
      <c r="I64" s="22">
        <v>98258.61</v>
      </c>
      <c r="J64" s="22">
        <v>93792.31</v>
      </c>
      <c r="K64" s="27">
        <v>4051.65</v>
      </c>
      <c r="L64" s="27">
        <v>4051.65</v>
      </c>
      <c r="M64" s="22">
        <v>5551.35</v>
      </c>
      <c r="N64" s="27">
        <v>4244.1099999999997</v>
      </c>
      <c r="O64" s="22">
        <f>SUM(Tabela8[[#This Row],[Realizado - Julho]:[Realizado - Outubro]])</f>
        <v>17898.760000000002</v>
      </c>
      <c r="P64" s="22">
        <f>Tabela8[[#This Row],[Saldo julho/25]]-Tabela8[[#This Row],[Total realizado até out/2025]]</f>
        <v>75893.549999999988</v>
      </c>
      <c r="Q64" s="5">
        <v>4633.05</v>
      </c>
      <c r="R64" s="22">
        <f>Tabela8[[#This Row],[Realizado - Novembro]]+Tabela8[[#This Row],[Total realizado até out/2025]]</f>
        <v>22531.81</v>
      </c>
      <c r="S64" s="22">
        <f>Tabela8[[#This Row],[Saldo de Outubro]]-Tabela8[[#This Row],[Realizado - Novembro]]</f>
        <v>71260.499999999985</v>
      </c>
      <c r="T64" s="22">
        <v>4633.05</v>
      </c>
      <c r="U64" s="22">
        <f>Tabela8[[#This Row],[Realizado - Dezembro]]+Tabela8[[#This Row],[Total realizado até novembro]]</f>
        <v>27164.86</v>
      </c>
      <c r="V64" s="14">
        <f>Tabela8[[#This Row],[Saldo de Novembro]]-Tabela8[[#This Row],[Realizado - Dezembro]]</f>
        <v>66627.449999999983</v>
      </c>
      <c r="W64" s="3">
        <v>9266.1</v>
      </c>
      <c r="X64" s="3">
        <f>Tabela8[[#This Row],[Total realizado até Dezembro]]+Tabela8[[#This Row],[Realizado - Janeiro]]</f>
        <v>36430.959999999999</v>
      </c>
      <c r="Y64" s="3">
        <f>Tabela8[[#This Row],[Saldo de Dezembro]]-Tabela8[[#This Row],[Realizado - Janeiro]]</f>
        <v>57361.349999999984</v>
      </c>
      <c r="Z64" s="22">
        <v>4633.05</v>
      </c>
      <c r="AA64" s="3">
        <v>41064.01</v>
      </c>
      <c r="AB64" s="14">
        <v>52728.299999999981</v>
      </c>
      <c r="AC64" s="4">
        <v>0</v>
      </c>
      <c r="AD64" s="55">
        <f>Tabela8[[#This Row],[Total realizado até Fevereiro]]+Tabela8[[#This Row],[Realizado - Março]]</f>
        <v>41064.01</v>
      </c>
      <c r="AE64" s="55">
        <f>Tabela8[[#This Row],[Saldo de Fevereiro]]-Tabela8[[#This Row],[Realizado - Março]]</f>
        <v>52728.299999999981</v>
      </c>
    </row>
    <row r="65" spans="2:31" s="20" customFormat="1" ht="14.15" customHeight="1" x14ac:dyDescent="0.35">
      <c r="B65" s="36" t="s">
        <v>262</v>
      </c>
      <c r="C65" s="21" t="s">
        <v>28</v>
      </c>
      <c r="D65" s="1" t="s">
        <v>263</v>
      </c>
      <c r="E65" s="21" t="s">
        <v>268</v>
      </c>
      <c r="F65" s="21" t="s">
        <v>269</v>
      </c>
      <c r="G65" s="21" t="s">
        <v>175</v>
      </c>
      <c r="H65" s="37">
        <v>0</v>
      </c>
      <c r="I65" s="22">
        <v>0</v>
      </c>
      <c r="J65" s="22">
        <v>0</v>
      </c>
      <c r="K65" s="22">
        <v>0</v>
      </c>
      <c r="L65" s="22">
        <v>0</v>
      </c>
      <c r="M65" s="22">
        <v>0</v>
      </c>
      <c r="N65" s="22">
        <v>4571.82</v>
      </c>
      <c r="O65" s="22">
        <f>SUM(Tabela8[[#This Row],[Realizado - Julho]:[Realizado - Outubro]])</f>
        <v>4571.82</v>
      </c>
      <c r="P65" s="22">
        <f>328499.84-Tabela8[[#This Row],[Realizado - Outubro]]</f>
        <v>323928.02</v>
      </c>
      <c r="Q65" s="22">
        <v>10550.36</v>
      </c>
      <c r="R65" s="22">
        <f>Tabela8[[#This Row],[Realizado - Novembro]]+Tabela8[[#This Row],[Total realizado até out/2025]]</f>
        <v>15122.18</v>
      </c>
      <c r="S65" s="22">
        <f>Tabela8[[#This Row],[Saldo de Outubro]]-Tabela8[[#This Row],[Realizado - Novembro]]</f>
        <v>313377.66000000003</v>
      </c>
      <c r="T65" s="22">
        <v>10550.36</v>
      </c>
      <c r="U65" s="22">
        <f>Tabela8[[#This Row],[Realizado - Dezembro]]+Tabela8[[#This Row],[Total realizado até novembro]]</f>
        <v>25672.54</v>
      </c>
      <c r="V65" s="14">
        <f>Tabela8[[#This Row],[Saldo de Novembro]]-Tabela8[[#This Row],[Realizado - Dezembro]]</f>
        <v>302827.30000000005</v>
      </c>
      <c r="W65" s="3">
        <v>10550.36</v>
      </c>
      <c r="X65" s="3">
        <f>Tabela8[[#This Row],[Total realizado até Dezembro]]+Tabela8[[#This Row],[Realizado - Janeiro]]</f>
        <v>36222.9</v>
      </c>
      <c r="Y65" s="3">
        <f>Tabela8[[#This Row],[Saldo de Dezembro]]-Tabela8[[#This Row],[Realizado - Janeiro]]</f>
        <v>292276.94000000006</v>
      </c>
      <c r="Z65" s="3">
        <v>10550.36</v>
      </c>
      <c r="AA65" s="3">
        <v>46773.26</v>
      </c>
      <c r="AB65" s="14">
        <v>281726.58000000007</v>
      </c>
      <c r="AC65" s="4">
        <v>10550.36</v>
      </c>
      <c r="AD65" s="55">
        <f>Tabela8[[#This Row],[Total realizado até Fevereiro]]+Tabela8[[#This Row],[Realizado - Março]]</f>
        <v>57323.62</v>
      </c>
      <c r="AE65" s="55">
        <f>Tabela8[[#This Row],[Saldo de Fevereiro]]-Tabela8[[#This Row],[Realizado - Março]]</f>
        <v>271176.22000000009</v>
      </c>
    </row>
    <row r="66" spans="2:31" s="18" customFormat="1" ht="14.15" customHeight="1" x14ac:dyDescent="0.35">
      <c r="B66" s="36" t="s">
        <v>262</v>
      </c>
      <c r="C66" s="21" t="s">
        <v>28</v>
      </c>
      <c r="D66" s="1" t="s">
        <v>263</v>
      </c>
      <c r="E66" s="21" t="s">
        <v>270</v>
      </c>
      <c r="F66" s="21" t="s">
        <v>271</v>
      </c>
      <c r="G66" s="21" t="s">
        <v>272</v>
      </c>
      <c r="H66" s="21" t="s">
        <v>267</v>
      </c>
      <c r="I66" s="22">
        <v>136372.91</v>
      </c>
      <c r="J66" s="22">
        <v>130678.11</v>
      </c>
      <c r="K66" s="27">
        <v>5694.8</v>
      </c>
      <c r="L66" s="27">
        <v>5694.8</v>
      </c>
      <c r="M66" s="27">
        <v>5694.8</v>
      </c>
      <c r="N66" s="27">
        <v>5694.8</v>
      </c>
      <c r="O66" s="22">
        <f>SUM(Tabela8[[#This Row],[Realizado - Julho]:[Realizado - Outubro]])</f>
        <v>22779.200000000001</v>
      </c>
      <c r="P66" s="22">
        <f>Tabela8[[#This Row],[Saldo julho/25]]-Tabela8[[#This Row],[Total realizado até out/2025]]</f>
        <v>107898.91</v>
      </c>
      <c r="Q66" s="22">
        <v>5694.8</v>
      </c>
      <c r="R66" s="22">
        <f>Tabela8[[#This Row],[Realizado - Novembro]]+Tabela8[[#This Row],[Total realizado até out/2025]]</f>
        <v>28474</v>
      </c>
      <c r="S66" s="22">
        <f>Tabela8[[#This Row],[Saldo de Outubro]]-Tabela8[[#This Row],[Realizado - Novembro]]</f>
        <v>102204.11</v>
      </c>
      <c r="T66" s="22">
        <v>5694.8</v>
      </c>
      <c r="U66" s="22">
        <f>Tabela8[[#This Row],[Realizado - Dezembro]]+Tabela8[[#This Row],[Total realizado até novembro]]</f>
        <v>34168.800000000003</v>
      </c>
      <c r="V66" s="14">
        <f>Tabela8[[#This Row],[Saldo de Novembro]]-Tabela8[[#This Row],[Realizado - Dezembro]]</f>
        <v>96509.31</v>
      </c>
      <c r="W66" s="3">
        <v>11389.6</v>
      </c>
      <c r="X66" s="3">
        <f>Tabela8[[#This Row],[Total realizado até Dezembro]]+Tabela8[[#This Row],[Realizado - Janeiro]]</f>
        <v>45558.400000000001</v>
      </c>
      <c r="Y66" s="3">
        <f>Tabela8[[#This Row],[Saldo de Dezembro]]-Tabela8[[#This Row],[Realizado - Janeiro]]</f>
        <v>85119.709999999992</v>
      </c>
      <c r="Z66" s="14">
        <v>5694.8</v>
      </c>
      <c r="AA66" s="3">
        <v>51253.200000000004</v>
      </c>
      <c r="AB66" s="14">
        <v>79424.909999999989</v>
      </c>
      <c r="AC66" s="4">
        <v>0</v>
      </c>
      <c r="AD66" s="55">
        <f>Tabela8[[#This Row],[Total realizado até Fevereiro]]+Tabela8[[#This Row],[Realizado - Março]]</f>
        <v>51253.200000000004</v>
      </c>
      <c r="AE66" s="55">
        <f>Tabela8[[#This Row],[Saldo de Fevereiro]]-Tabela8[[#This Row],[Realizado - Março]]</f>
        <v>79424.909999999989</v>
      </c>
    </row>
    <row r="67" spans="2:31" s="20" customFormat="1" ht="14.15" customHeight="1" x14ac:dyDescent="0.35">
      <c r="B67" s="45" t="s">
        <v>273</v>
      </c>
      <c r="C67" s="21" t="s">
        <v>28</v>
      </c>
      <c r="D67" s="21" t="s">
        <v>274</v>
      </c>
      <c r="E67" s="21" t="s">
        <v>275</v>
      </c>
      <c r="F67" s="21" t="s">
        <v>276</v>
      </c>
      <c r="G67" s="21" t="s">
        <v>39</v>
      </c>
      <c r="H67" s="37">
        <v>0</v>
      </c>
      <c r="I67" s="22">
        <v>9300000</v>
      </c>
      <c r="J67" s="22">
        <v>0</v>
      </c>
      <c r="K67" s="22">
        <v>0</v>
      </c>
      <c r="L67" s="28"/>
      <c r="M67" s="22">
        <v>760617.5</v>
      </c>
      <c r="N67" s="22">
        <v>154925.09000000003</v>
      </c>
      <c r="O67" s="22">
        <f>SUM(Tabela8[[#This Row],[Realizado - Julho]:[Realizado - Outubro]])</f>
        <v>915542.59000000008</v>
      </c>
      <c r="P67" s="22">
        <f>Tabela8[[#This Row],[Saldo junho/25]]-Tabela8[[#This Row],[Total realizado até out/2025]]</f>
        <v>8384457.4100000001</v>
      </c>
      <c r="Q67" s="22">
        <v>154925.09000000003</v>
      </c>
      <c r="R67" s="22">
        <f>Tabela8[[#This Row],[Realizado - Novembro]]+Tabela8[[#This Row],[Total realizado até out/2025]]</f>
        <v>1070467.6800000002</v>
      </c>
      <c r="S67" s="22">
        <f>Tabela8[[#This Row],[Saldo de Outubro]]-Tabela8[[#This Row],[Realizado - Novembro]]</f>
        <v>8229532.3200000003</v>
      </c>
      <c r="T67" s="22">
        <v>154925.09000000003</v>
      </c>
      <c r="U67" s="22">
        <f>Tabela8[[#This Row],[Realizado - Dezembro]]+Tabela8[[#This Row],[Total realizado até novembro]]</f>
        <v>1225392.7700000003</v>
      </c>
      <c r="V67" s="14">
        <f>Tabela8[[#This Row],[Saldo de Novembro]]-Tabela8[[#This Row],[Realizado - Dezembro]]</f>
        <v>8074607.2300000004</v>
      </c>
      <c r="W67" s="3">
        <v>0</v>
      </c>
      <c r="X67" s="3">
        <f>Tabela8[[#This Row],[Total realizado até Dezembro]]+Tabela8[[#This Row],[Realizado - Janeiro]]</f>
        <v>1225392.7700000003</v>
      </c>
      <c r="Y67" s="3">
        <f>Tabela8[[#This Row],[Saldo de Dezembro]]-Tabela8[[#This Row],[Realizado - Janeiro]]</f>
        <v>8074607.2300000004</v>
      </c>
      <c r="Z67" s="14">
        <v>0</v>
      </c>
      <c r="AA67" s="3">
        <v>1225392.7700000003</v>
      </c>
      <c r="AB67" s="14">
        <v>8074607.2300000004</v>
      </c>
      <c r="AC67" s="4">
        <v>0</v>
      </c>
      <c r="AD67" s="55">
        <f>Tabela8[[#This Row],[Total realizado até Fevereiro]]+Tabela8[[#This Row],[Realizado - Março]]</f>
        <v>1225392.7700000003</v>
      </c>
      <c r="AE67" s="55">
        <f>Tabela8[[#This Row],[Saldo de Fevereiro]]-Tabela8[[#This Row],[Realizado - Março]]</f>
        <v>8074607.2300000004</v>
      </c>
    </row>
    <row r="68" spans="2:31" s="20" customFormat="1" ht="14.15" customHeight="1" x14ac:dyDescent="0.35">
      <c r="B68" s="36" t="s">
        <v>277</v>
      </c>
      <c r="C68" s="16" t="s">
        <v>28</v>
      </c>
      <c r="D68" s="1" t="s">
        <v>278</v>
      </c>
      <c r="E68" s="16" t="s">
        <v>279</v>
      </c>
      <c r="F68" s="16" t="s">
        <v>280</v>
      </c>
      <c r="G68" s="16" t="s">
        <v>281</v>
      </c>
      <c r="H68" s="16" t="s">
        <v>282</v>
      </c>
      <c r="I68" s="17">
        <v>412087.29</v>
      </c>
      <c r="J68" s="17">
        <v>395603.8</v>
      </c>
      <c r="K68" s="17">
        <v>16483.490000000002</v>
      </c>
      <c r="L68" s="17">
        <v>4478.18</v>
      </c>
      <c r="M68" s="17">
        <v>17606.78</v>
      </c>
      <c r="N68" s="17">
        <v>3600</v>
      </c>
      <c r="O68" s="22">
        <f>SUM(Tabela8[[#This Row],[Realizado - Julho]:[Realizado - Outubro]])</f>
        <v>42168.45</v>
      </c>
      <c r="P68" s="22">
        <f>Tabela8[[#This Row],[Saldo julho/25]]-Tabela8[[#This Row],[Total realizado até out/2025]]</f>
        <v>353435.35</v>
      </c>
      <c r="Q68" s="17">
        <v>0</v>
      </c>
      <c r="R68" s="17">
        <f>Tabela8[[#This Row],[Realizado - Novembro]]+Tabela8[[#This Row],[Total realizado até out/2025]]</f>
        <v>42168.45</v>
      </c>
      <c r="S68" s="17">
        <f>Tabela8[[#This Row],[Saldo de Outubro]]-Tabela8[[#This Row],[Realizado - Novembro]]</f>
        <v>353435.35</v>
      </c>
      <c r="T68" s="17">
        <v>0</v>
      </c>
      <c r="U68" s="17">
        <f>Tabela8[[#This Row],[Realizado - Dezembro]]+Tabela8[[#This Row],[Total realizado até novembro]]</f>
        <v>42168.45</v>
      </c>
      <c r="V68" s="14">
        <f>Tabela8[[#This Row],[Saldo de Novembro]]-Tabela8[[#This Row],[Realizado - Dezembro]]</f>
        <v>353435.35</v>
      </c>
      <c r="W68" s="3">
        <v>0</v>
      </c>
      <c r="X68" s="3">
        <f>Tabela8[[#This Row],[Total realizado até Dezembro]]+Tabela8[[#This Row],[Realizado - Janeiro]]</f>
        <v>42168.45</v>
      </c>
      <c r="Y68" s="3">
        <f>Tabela8[[#This Row],[Saldo de Dezembro]]-Tabela8[[#This Row],[Realizado - Janeiro]]</f>
        <v>353435.35</v>
      </c>
      <c r="Z68" s="14">
        <v>17588.46</v>
      </c>
      <c r="AA68" s="3">
        <v>59756.909999999996</v>
      </c>
      <c r="AB68" s="14">
        <v>335846.88999999996</v>
      </c>
      <c r="AC68" s="4">
        <v>17341.169999999998</v>
      </c>
      <c r="AD68" s="55">
        <f>Tabela8[[#This Row],[Total realizado até Fevereiro]]+Tabela8[[#This Row],[Realizado - Março]]</f>
        <v>77098.079999999987</v>
      </c>
      <c r="AE68" s="55">
        <f>Tabela8[[#This Row],[Saldo de Fevereiro]]-Tabela8[[#This Row],[Realizado - Março]]</f>
        <v>318505.71999999997</v>
      </c>
    </row>
    <row r="69" spans="2:31" s="20" customFormat="1" ht="14.15" customHeight="1" x14ac:dyDescent="0.35">
      <c r="B69" s="36" t="s">
        <v>283</v>
      </c>
      <c r="C69" s="21" t="s">
        <v>28</v>
      </c>
      <c r="D69" s="1" t="s">
        <v>284</v>
      </c>
      <c r="E69" s="21" t="s">
        <v>285</v>
      </c>
      <c r="F69" s="21" t="s">
        <v>286</v>
      </c>
      <c r="G69" s="21" t="s">
        <v>120</v>
      </c>
      <c r="H69" s="21" t="s">
        <v>287</v>
      </c>
      <c r="I69" s="22">
        <v>176858.29</v>
      </c>
      <c r="J69" s="22">
        <v>173593.04</v>
      </c>
      <c r="K69" s="22">
        <v>3265.25</v>
      </c>
      <c r="L69" s="22">
        <v>3265.25</v>
      </c>
      <c r="M69" s="22">
        <v>3700.8</v>
      </c>
      <c r="N69" s="22">
        <v>4480.8</v>
      </c>
      <c r="O69" s="22">
        <f>SUM(Tabela8[[#This Row],[Realizado - Julho]:[Realizado - Outubro]])</f>
        <v>14712.099999999999</v>
      </c>
      <c r="P69" s="22">
        <f>Tabela8[[#This Row],[Saldo julho/25]]-Tabela8[[#This Row],[Total realizado até out/2025]]</f>
        <v>158880.94</v>
      </c>
      <c r="Q69" s="5">
        <v>3265.25</v>
      </c>
      <c r="R69" s="22">
        <f>Tabela8[[#This Row],[Realizado - Novembro]]+Tabela8[[#This Row],[Total realizado até out/2025]]</f>
        <v>17977.349999999999</v>
      </c>
      <c r="S69" s="22">
        <f>Tabela8[[#This Row],[Saldo de Outubro]]-Tabela8[[#This Row],[Realizado - Novembro]]</f>
        <v>155615.69</v>
      </c>
      <c r="T69" s="22">
        <v>3265.25</v>
      </c>
      <c r="U69" s="22">
        <f>Tabela8[[#This Row],[Realizado - Dezembro]]+Tabela8[[#This Row],[Total realizado até novembro]]</f>
        <v>21242.6</v>
      </c>
      <c r="V69" s="14">
        <f>Tabela8[[#This Row],[Saldo de Novembro]]-Tabela8[[#This Row],[Realizado - Dezembro]]</f>
        <v>152350.44</v>
      </c>
      <c r="W69" s="3">
        <v>0</v>
      </c>
      <c r="X69" s="3">
        <f>Tabela8[[#This Row],[Total realizado até Dezembro]]+Tabela8[[#This Row],[Realizado - Janeiro]]</f>
        <v>21242.6</v>
      </c>
      <c r="Y69" s="3">
        <f>Tabela8[[#This Row],[Saldo de Dezembro]]-Tabela8[[#This Row],[Realizado - Janeiro]]</f>
        <v>152350.44</v>
      </c>
      <c r="Z69" s="14">
        <v>3265.25</v>
      </c>
      <c r="AA69" s="3">
        <v>24507.85</v>
      </c>
      <c r="AB69" s="14">
        <v>149085.19</v>
      </c>
      <c r="AC69" s="4">
        <v>3265.25</v>
      </c>
      <c r="AD69" s="55">
        <f>Tabela8[[#This Row],[Total realizado até Fevereiro]]+Tabela8[[#This Row],[Realizado - Março]]</f>
        <v>27773.1</v>
      </c>
      <c r="AE69" s="55">
        <f>Tabela8[[#This Row],[Saldo de Fevereiro]]-Tabela8[[#This Row],[Realizado - Março]]</f>
        <v>145819.94</v>
      </c>
    </row>
    <row r="70" spans="2:31" s="20" customFormat="1" ht="14.15" customHeight="1" x14ac:dyDescent="0.35">
      <c r="B70" s="36" t="s">
        <v>288</v>
      </c>
      <c r="C70" s="21" t="s">
        <v>28</v>
      </c>
      <c r="D70" s="1" t="s">
        <v>289</v>
      </c>
      <c r="E70" s="21" t="s">
        <v>290</v>
      </c>
      <c r="F70" s="21" t="s">
        <v>291</v>
      </c>
      <c r="G70" s="21" t="s">
        <v>39</v>
      </c>
      <c r="H70" s="37">
        <v>0</v>
      </c>
      <c r="I70" s="22">
        <v>0</v>
      </c>
      <c r="J70" s="22">
        <v>0</v>
      </c>
      <c r="K70" s="22">
        <v>0</v>
      </c>
      <c r="L70" s="22">
        <v>0</v>
      </c>
      <c r="M70" s="22">
        <v>0</v>
      </c>
      <c r="N70" s="22">
        <v>0</v>
      </c>
      <c r="O70" s="22">
        <f>SUM(Tabela8[[#This Row],[Realizado - Julho]:[Realizado - Outubro]])</f>
        <v>0</v>
      </c>
      <c r="P70" s="22">
        <f>Tabela8[[#This Row],[Saldo julho/25]]-Tabela8[[#This Row],[Total realizado até out/2025]]</f>
        <v>0</v>
      </c>
      <c r="Q70" s="22">
        <v>0</v>
      </c>
      <c r="R70" s="22">
        <f>Tabela8[[#This Row],[Realizado - Novembro]]+Tabela8[[#This Row],[Total realizado até out/2025]]</f>
        <v>0</v>
      </c>
      <c r="S70" s="22">
        <f>Tabela8[[#This Row],[Saldo de Outubro]]-Tabela8[[#This Row],[Realizado - Novembro]]</f>
        <v>0</v>
      </c>
      <c r="T70" s="22">
        <v>0</v>
      </c>
      <c r="U70" s="22">
        <f>Tabela8[[#This Row],[Realizado - Dezembro]]+Tabela8[[#This Row],[Total realizado até novembro]]</f>
        <v>0</v>
      </c>
      <c r="V70" s="14">
        <f>Tabela8[[#This Row],[Saldo de Novembro]]-Tabela8[[#This Row],[Realizado - Dezembro]]</f>
        <v>0</v>
      </c>
      <c r="W70" s="3">
        <v>0</v>
      </c>
      <c r="X70" s="3">
        <f>Tabela8[[#This Row],[Total realizado até Dezembro]]+Tabela8[[#This Row],[Realizado - Janeiro]]</f>
        <v>0</v>
      </c>
      <c r="Y70" s="3">
        <f>Tabela8[[#This Row],[Saldo de Dezembro]]-Tabela8[[#This Row],[Realizado - Janeiro]]</f>
        <v>0</v>
      </c>
      <c r="Z70" s="14">
        <v>0</v>
      </c>
      <c r="AA70" s="3">
        <f>Tabela8[[#This Row],[Total realizado até Janeiro]]+Tabela8[[#This Row],[Realizado - Fevereiro]]</f>
        <v>0</v>
      </c>
      <c r="AB70" s="14">
        <f>Tabela8[[#This Row],[Saldo de Janeiro]]-Tabela8[[#This Row],[Realizado - Fevereiro]]</f>
        <v>0</v>
      </c>
      <c r="AC70" s="4">
        <v>0</v>
      </c>
      <c r="AD70" s="55">
        <f>Tabela8[[#This Row],[Total realizado até Fevereiro]]+Tabela8[[#This Row],[Realizado - Março]]</f>
        <v>0</v>
      </c>
      <c r="AE70" s="55">
        <f>Tabela8[[#This Row],[Saldo de Fevereiro]]-Tabela8[[#This Row],[Realizado - Março]]</f>
        <v>0</v>
      </c>
    </row>
    <row r="71" spans="2:31" s="20" customFormat="1" ht="14.15" customHeight="1" x14ac:dyDescent="0.35">
      <c r="B71" s="42" t="s">
        <v>292</v>
      </c>
      <c r="C71" s="1" t="s">
        <v>35</v>
      </c>
      <c r="D71" s="1" t="s">
        <v>293</v>
      </c>
      <c r="E71" s="1" t="s">
        <v>294</v>
      </c>
      <c r="F71" s="1" t="s">
        <v>295</v>
      </c>
      <c r="G71" s="1" t="s">
        <v>39</v>
      </c>
      <c r="H71" s="37">
        <v>0</v>
      </c>
      <c r="I71" s="14">
        <v>0</v>
      </c>
      <c r="J71" s="14">
        <v>0</v>
      </c>
      <c r="K71" s="4">
        <v>0</v>
      </c>
      <c r="L71" s="4">
        <v>0</v>
      </c>
      <c r="M71" s="4">
        <v>0</v>
      </c>
      <c r="N71" s="4">
        <v>0</v>
      </c>
      <c r="O71" s="4">
        <f>SUM(Tabela8[[#This Row],[Realizado - Julho]:[Realizado - Outubro]])</f>
        <v>0</v>
      </c>
      <c r="P71" s="4">
        <f>Tabela8[[#This Row],[Saldo junho/25]]-Tabela8[[#This Row],[Total realizado até out/2025]]</f>
        <v>0</v>
      </c>
      <c r="Q71" s="4">
        <v>0</v>
      </c>
      <c r="R71" s="4">
        <f>Tabela8[[#This Row],[Realizado - Novembro]]+Tabela8[[#This Row],[Total realizado até out/2025]]</f>
        <v>0</v>
      </c>
      <c r="S71" s="14">
        <f>Tabela8[[#This Row],[Saldo de Outubro]]-Tabela8[[#This Row],[Realizado - Novembro]]</f>
        <v>0</v>
      </c>
      <c r="T71" s="14"/>
      <c r="U71" s="14">
        <f>Tabela8[[#This Row],[Realizado - Dezembro]]+Tabela8[[#This Row],[Total realizado até novembro]]</f>
        <v>0</v>
      </c>
      <c r="V71" s="14">
        <f>Tabela8[[#This Row],[Saldo de Outubro]]-Tabela8[[#This Row],[Realizado - Novembro]]</f>
        <v>0</v>
      </c>
      <c r="W71" s="3"/>
      <c r="X71" s="3">
        <f>Tabela8[[#This Row],[Total realizado até Dezembro]]+Tabela8[[#This Row],[Realizado - Janeiro]]</f>
        <v>0</v>
      </c>
      <c r="Y71" s="3">
        <f>Tabela8[[#This Row],[Saldo de Dezembro]]-Tabela8[[#This Row],[Realizado - Janeiro]]</f>
        <v>0</v>
      </c>
      <c r="Z71" s="14">
        <v>0</v>
      </c>
      <c r="AA71" s="3">
        <f>Tabela8[[#This Row],[Total realizado até Janeiro]]+Tabela8[[#This Row],[Realizado - Fevereiro]]</f>
        <v>0</v>
      </c>
      <c r="AB71" s="14">
        <f>Tabela8[[#This Row],[Saldo de Janeiro]]-Tabela8[[#This Row],[Realizado - Fevereiro]]</f>
        <v>0</v>
      </c>
      <c r="AC71" s="4">
        <v>0</v>
      </c>
      <c r="AD71" s="55">
        <f>Tabela8[[#This Row],[Total realizado até Fevereiro]]+Tabela8[[#This Row],[Realizado - Março]]</f>
        <v>0</v>
      </c>
      <c r="AE71" s="55">
        <f>Tabela8[[#This Row],[Saldo de Fevereiro]]-Tabela8[[#This Row],[Realizado - Março]]</f>
        <v>0</v>
      </c>
    </row>
    <row r="72" spans="2:31" s="18" customFormat="1" ht="14.15" customHeight="1" x14ac:dyDescent="0.35">
      <c r="B72" s="36" t="s">
        <v>296</v>
      </c>
      <c r="C72" s="21" t="s">
        <v>28</v>
      </c>
      <c r="D72" s="1" t="s">
        <v>297</v>
      </c>
      <c r="E72" s="21" t="s">
        <v>298</v>
      </c>
      <c r="F72" s="21" t="s">
        <v>299</v>
      </c>
      <c r="G72" s="21" t="s">
        <v>39</v>
      </c>
      <c r="H72" s="21" t="s">
        <v>300</v>
      </c>
      <c r="I72" s="22">
        <v>0</v>
      </c>
      <c r="J72" s="22">
        <v>160770</v>
      </c>
      <c r="K72" s="22">
        <v>1350</v>
      </c>
      <c r="L72" s="22">
        <v>40600</v>
      </c>
      <c r="M72" s="22">
        <v>2200</v>
      </c>
      <c r="N72" s="22">
        <v>0</v>
      </c>
      <c r="O72" s="22">
        <f>SUM(Tabela8[[#This Row],[Realizado - Julho]:[Realizado - Outubro]])</f>
        <v>44150</v>
      </c>
      <c r="P72" s="22">
        <f>Tabela8[[#This Row],[Saldo julho/25]]-Tabela8[[#This Row],[Total realizado até out/2025]]</f>
        <v>116620</v>
      </c>
      <c r="Q72" s="22">
        <v>1350</v>
      </c>
      <c r="R72" s="22">
        <f>Tabela8[[#This Row],[Realizado - Novembro]]+Tabela8[[#This Row],[Total realizado até out/2025]]</f>
        <v>45500</v>
      </c>
      <c r="S72" s="22">
        <f>Tabela8[[#This Row],[Saldo de Outubro]]-Tabela8[[#This Row],[Realizado - Novembro]]</f>
        <v>115270</v>
      </c>
      <c r="T72" s="22">
        <v>0</v>
      </c>
      <c r="U72" s="22">
        <f>Tabela8[[#This Row],[Realizado - Dezembro]]+Tabela8[[#This Row],[Total realizado até novembro]]</f>
        <v>45500</v>
      </c>
      <c r="V72" s="14">
        <f>Tabela8[[#This Row],[Saldo de Novembro]]-Tabela8[[#This Row],[Realizado - Dezembro]]</f>
        <v>115270</v>
      </c>
      <c r="W72" s="3">
        <v>6600</v>
      </c>
      <c r="X72" s="3">
        <f>Tabela8[[#This Row],[Total realizado até Dezembro]]+Tabela8[[#This Row],[Realizado - Janeiro]]</f>
        <v>52100</v>
      </c>
      <c r="Y72" s="3">
        <f>Tabela8[[#This Row],[Saldo de Dezembro]]-Tabela8[[#This Row],[Realizado - Janeiro]]</f>
        <v>108670</v>
      </c>
      <c r="Z72" s="14">
        <v>0</v>
      </c>
      <c r="AA72" s="3">
        <v>52100</v>
      </c>
      <c r="AB72" s="14">
        <v>108670</v>
      </c>
      <c r="AC72" s="4">
        <v>0</v>
      </c>
      <c r="AD72" s="55">
        <f>Tabela8[[#This Row],[Total realizado até Fevereiro]]+Tabela8[[#This Row],[Realizado - Março]]</f>
        <v>52100</v>
      </c>
      <c r="AE72" s="55">
        <f>Tabela8[[#This Row],[Saldo de Fevereiro]]-Tabela8[[#This Row],[Realizado - Março]]</f>
        <v>108670</v>
      </c>
    </row>
    <row r="73" spans="2:31" s="15" customFormat="1" ht="14.15" customHeight="1" x14ac:dyDescent="0.35">
      <c r="B73" s="36" t="s">
        <v>301</v>
      </c>
      <c r="C73" s="16" t="s">
        <v>28</v>
      </c>
      <c r="D73" s="48" t="s">
        <v>302</v>
      </c>
      <c r="E73" s="16" t="s">
        <v>303</v>
      </c>
      <c r="F73" s="16" t="s">
        <v>304</v>
      </c>
      <c r="G73" s="16" t="s">
        <v>305</v>
      </c>
      <c r="H73" s="37">
        <v>0</v>
      </c>
      <c r="I73" s="17">
        <v>249576.35</v>
      </c>
      <c r="J73" s="17">
        <v>240960.9</v>
      </c>
      <c r="K73" s="17">
        <v>0</v>
      </c>
      <c r="L73" s="17">
        <v>0</v>
      </c>
      <c r="M73" s="17">
        <v>0</v>
      </c>
      <c r="N73" s="17">
        <v>0</v>
      </c>
      <c r="O73" s="22">
        <f>SUM(Tabela8[[#This Row],[Realizado - Julho]:[Realizado - Outubro]])</f>
        <v>0</v>
      </c>
      <c r="P73" s="22">
        <f>Tabela8[[#This Row],[Saldo julho/25]]-Tabela8[[#This Row],[Total realizado até out/2025]]</f>
        <v>240960.9</v>
      </c>
      <c r="Q73" s="17">
        <v>8941.52</v>
      </c>
      <c r="R73" s="17">
        <f>Tabela8[[#This Row],[Realizado - Novembro]]+Tabela8[[#This Row],[Total realizado até out/2025]]</f>
        <v>8941.52</v>
      </c>
      <c r="S73" s="17">
        <f>Tabela8[[#This Row],[Saldo de Outubro]]-Tabela8[[#This Row],[Realizado - Novembro]]</f>
        <v>232019.38</v>
      </c>
      <c r="T73" s="17">
        <f>VLOOKUP(Tabela8[[#This Row],[CNPJ]],[1]DEZ.25!$W$2:$AF$1104,10,0)</f>
        <v>8941.52</v>
      </c>
      <c r="U73" s="17">
        <f>Tabela8[[#This Row],[Realizado - Dezembro]]+Tabela8[[#This Row],[Total realizado até novembro]]</f>
        <v>17883.04</v>
      </c>
      <c r="V73" s="14">
        <f>Tabela8[[#This Row],[Saldo de Novembro]]-Tabela8[[#This Row],[Realizado - Dezembro]]</f>
        <v>223077.86000000002</v>
      </c>
      <c r="W73" s="3">
        <v>9818.77</v>
      </c>
      <c r="X73" s="3">
        <f>Tabela8[[#This Row],[Total realizado até Dezembro]]+Tabela8[[#This Row],[Realizado - Janeiro]]</f>
        <v>27701.81</v>
      </c>
      <c r="Y73" s="3">
        <f>Tabela8[[#This Row],[Saldo de Dezembro]]-Tabela8[[#This Row],[Realizado - Janeiro]]</f>
        <v>213259.09000000003</v>
      </c>
      <c r="Z73" s="3">
        <v>9818.77</v>
      </c>
      <c r="AA73" s="3">
        <v>37520.58</v>
      </c>
      <c r="AB73" s="14">
        <v>203440.32000000004</v>
      </c>
      <c r="AC73" s="4">
        <v>9818.77</v>
      </c>
      <c r="AD73" s="55">
        <f>Tabela8[[#This Row],[Total realizado até Fevereiro]]+Tabela8[[#This Row],[Realizado - Março]]</f>
        <v>47339.350000000006</v>
      </c>
      <c r="AE73" s="55">
        <f>Tabela8[[#This Row],[Saldo de Fevereiro]]-Tabela8[[#This Row],[Realizado - Março]]</f>
        <v>193621.55000000005</v>
      </c>
    </row>
    <row r="74" spans="2:31" s="15" customFormat="1" ht="14.15" customHeight="1" x14ac:dyDescent="0.35">
      <c r="B74" s="36" t="s">
        <v>306</v>
      </c>
      <c r="C74" s="16" t="s">
        <v>28</v>
      </c>
      <c r="D74" s="16" t="s">
        <v>307</v>
      </c>
      <c r="E74" s="16" t="s">
        <v>308</v>
      </c>
      <c r="F74" s="16" t="s">
        <v>309</v>
      </c>
      <c r="G74" s="16" t="s">
        <v>310</v>
      </c>
      <c r="H74" s="16" t="s">
        <v>311</v>
      </c>
      <c r="I74" s="17">
        <v>86572.94</v>
      </c>
      <c r="J74" s="17">
        <v>76968.92</v>
      </c>
      <c r="K74" s="29">
        <v>9604.02</v>
      </c>
      <c r="L74" s="17">
        <v>9604.02</v>
      </c>
      <c r="M74" s="17">
        <v>9604.02</v>
      </c>
      <c r="N74" s="17">
        <v>9976.94</v>
      </c>
      <c r="O74" s="22">
        <f>SUM(Tabela8[[#This Row],[Realizado - Julho]:[Realizado - Outubro]])</f>
        <v>38789</v>
      </c>
      <c r="P74" s="22">
        <f>Tabela8[[#This Row],[Saldo junho/25]]-Tabela8[[#This Row],[Total realizado até out/2025]]</f>
        <v>47783.94</v>
      </c>
      <c r="Q74" s="17">
        <v>13230.39</v>
      </c>
      <c r="R74" s="17">
        <f>Tabela8[[#This Row],[Realizado - Novembro]]+Tabela8[[#This Row],[Total realizado até out/2025]]</f>
        <v>52019.39</v>
      </c>
      <c r="S74" s="17">
        <f>Tabela8[[#This Row],[Saldo de Outubro]]-Tabela8[[#This Row],[Realizado - Novembro]]</f>
        <v>34553.550000000003</v>
      </c>
      <c r="T74" s="17">
        <v>10149.39</v>
      </c>
      <c r="U74" s="17">
        <f>Tabela8[[#This Row],[Realizado - Dezembro]]+Tabela8[[#This Row],[Total realizado até novembro]]</f>
        <v>62168.78</v>
      </c>
      <c r="V74" s="14">
        <f>Tabela8[[#This Row],[Saldo de Novembro]]-Tabela8[[#This Row],[Realizado - Dezembro]]</f>
        <v>24404.160000000003</v>
      </c>
      <c r="W74" s="3">
        <v>9811.08</v>
      </c>
      <c r="X74" s="3">
        <f>Tabela8[[#This Row],[Total realizado até Dezembro]]+Tabela8[[#This Row],[Realizado - Janeiro]]</f>
        <v>71979.86</v>
      </c>
      <c r="Y74" s="3">
        <f>Tabela8[[#This Row],[Saldo de Dezembro]]-Tabela8[[#This Row],[Realizado - Janeiro]]</f>
        <v>14593.080000000004</v>
      </c>
      <c r="Z74" s="14">
        <v>9811.08</v>
      </c>
      <c r="AA74" s="3">
        <v>81790.94</v>
      </c>
      <c r="AB74" s="14">
        <v>4782.0000000000036</v>
      </c>
      <c r="AC74" s="4">
        <v>9811.08</v>
      </c>
      <c r="AD74" s="55">
        <f>Tabela8[[#This Row],[Total realizado até Fevereiro]]+Tabela8[[#This Row],[Realizado - Março]]</f>
        <v>91602.02</v>
      </c>
      <c r="AE74" s="55">
        <f>Tabela8[[#This Row],[Saldo de Fevereiro]]-Tabela8[[#This Row],[Realizado - Março]]</f>
        <v>-5029.0799999999963</v>
      </c>
    </row>
    <row r="75" spans="2:31" s="15" customFormat="1" ht="14.15" customHeight="1" x14ac:dyDescent="0.35">
      <c r="B75" s="36" t="s">
        <v>312</v>
      </c>
      <c r="C75" s="16" t="s">
        <v>28</v>
      </c>
      <c r="D75" s="16" t="s">
        <v>313</v>
      </c>
      <c r="E75" s="16" t="s">
        <v>314</v>
      </c>
      <c r="F75" s="16" t="s">
        <v>315</v>
      </c>
      <c r="G75" s="16" t="s">
        <v>316</v>
      </c>
      <c r="H75" s="16" t="s">
        <v>317</v>
      </c>
      <c r="I75" s="17">
        <v>64437.59</v>
      </c>
      <c r="J75" s="17">
        <v>59492.23</v>
      </c>
      <c r="K75" s="17">
        <v>4945.3599999999997</v>
      </c>
      <c r="L75" s="17">
        <v>5615.09</v>
      </c>
      <c r="M75" s="17">
        <v>4945.3599999999997</v>
      </c>
      <c r="N75" s="17">
        <v>4945.3599999999997</v>
      </c>
      <c r="O75" s="22">
        <f>SUM(Tabela8[[#This Row],[Realizado - Julho]:[Realizado - Outubro]])</f>
        <v>20451.170000000002</v>
      </c>
      <c r="P75" s="22">
        <f>Tabela8[[#This Row],[Saldo julho/25]]-Tabela8[[#This Row],[Total realizado até out/2025]]</f>
        <v>39041.06</v>
      </c>
      <c r="Q75" s="17">
        <v>0</v>
      </c>
      <c r="R75" s="17">
        <f>Tabela8[[#This Row],[Realizado - Novembro]]+Tabela8[[#This Row],[Total realizado até out/2025]]</f>
        <v>20451.170000000002</v>
      </c>
      <c r="S75" s="17">
        <f>Tabela8[[#This Row],[Saldo de Outubro]]-Tabela8[[#This Row],[Realizado - Novembro]]</f>
        <v>39041.06</v>
      </c>
      <c r="T75" s="17">
        <v>0</v>
      </c>
      <c r="U75" s="17">
        <f>Tabela8[[#This Row],[Realizado - Dezembro]]+Tabela8[[#This Row],[Total realizado até novembro]]</f>
        <v>20451.170000000002</v>
      </c>
      <c r="V75" s="14">
        <f>Tabela8[[#This Row],[Saldo de Novembro]]-Tabela8[[#This Row],[Realizado - Dezembro]]</f>
        <v>39041.06</v>
      </c>
      <c r="W75" s="3">
        <v>0</v>
      </c>
      <c r="X75" s="3">
        <f>Tabela8[[#This Row],[Total realizado até Dezembro]]+Tabela8[[#This Row],[Realizado - Janeiro]]</f>
        <v>20451.170000000002</v>
      </c>
      <c r="Y75" s="3">
        <f>Tabela8[[#This Row],[Saldo de Dezembro]]-Tabela8[[#This Row],[Realizado - Janeiro]]</f>
        <v>39041.06</v>
      </c>
      <c r="Z75" s="14">
        <v>0</v>
      </c>
      <c r="AA75" s="3">
        <v>20451.170000000002</v>
      </c>
      <c r="AB75" s="14">
        <v>39041.06</v>
      </c>
      <c r="AC75" s="4">
        <v>0</v>
      </c>
      <c r="AD75" s="55">
        <f>Tabela8[[#This Row],[Total realizado até Fevereiro]]+Tabela8[[#This Row],[Realizado - Março]]</f>
        <v>20451.170000000002</v>
      </c>
      <c r="AE75" s="55">
        <f>Tabela8[[#This Row],[Saldo de Fevereiro]]-Tabela8[[#This Row],[Realizado - Março]]</f>
        <v>39041.06</v>
      </c>
    </row>
    <row r="76" spans="2:31" s="15" customFormat="1" ht="14.15" customHeight="1" x14ac:dyDescent="0.35">
      <c r="B76" s="36" t="s">
        <v>318</v>
      </c>
      <c r="C76" s="16" t="s">
        <v>28</v>
      </c>
      <c r="D76" s="16" t="s">
        <v>319</v>
      </c>
      <c r="E76" s="16" t="s">
        <v>320</v>
      </c>
      <c r="F76" s="16" t="s">
        <v>321</v>
      </c>
      <c r="G76" s="16" t="s">
        <v>322</v>
      </c>
      <c r="H76" s="16" t="s">
        <v>323</v>
      </c>
      <c r="I76" s="17">
        <v>591351.51</v>
      </c>
      <c r="J76" s="17">
        <v>560654.13</v>
      </c>
      <c r="K76" s="17">
        <v>51138.85</v>
      </c>
      <c r="L76" s="17">
        <v>53524.6</v>
      </c>
      <c r="M76" s="17">
        <v>53524.6</v>
      </c>
      <c r="N76" s="17">
        <v>53524.6</v>
      </c>
      <c r="O76" s="22">
        <f>SUM(Tabela8[[#This Row],[Realizado - Julho]:[Realizado - Outubro]])</f>
        <v>211712.65</v>
      </c>
      <c r="P76" s="22">
        <f>Tabela8[[#This Row],[Saldo julho/25]]-Tabela8[[#This Row],[Total realizado até out/2025]]</f>
        <v>348941.48</v>
      </c>
      <c r="Q76" s="30">
        <v>53524.6</v>
      </c>
      <c r="R76" s="17">
        <f>Tabela8[[#This Row],[Realizado - Novembro]]+Tabela8[[#This Row],[Total realizado até out/2025]]</f>
        <v>265237.25</v>
      </c>
      <c r="S76" s="17">
        <f>Tabela8[[#This Row],[Saldo de Outubro]]-Tabela8[[#This Row],[Realizado - Novembro]]</f>
        <v>295416.88</v>
      </c>
      <c r="T76" s="17">
        <v>53524.6</v>
      </c>
      <c r="U76" s="17">
        <f>Tabela8[[#This Row],[Realizado - Dezembro]]+Tabela8[[#This Row],[Total realizado até novembro]]</f>
        <v>318761.84999999998</v>
      </c>
      <c r="V76" s="14">
        <f>Tabela8[[#This Row],[Saldo de Novembro]]-Tabela8[[#This Row],[Realizado - Dezembro]]</f>
        <v>241892.28</v>
      </c>
      <c r="W76" s="3">
        <v>0</v>
      </c>
      <c r="X76" s="3">
        <f>Tabela8[[#This Row],[Total realizado até Dezembro]]+Tabela8[[#This Row],[Realizado - Janeiro]]</f>
        <v>318761.84999999998</v>
      </c>
      <c r="Y76" s="3">
        <f>Tabela8[[#This Row],[Saldo de Dezembro]]-Tabela8[[#This Row],[Realizado - Janeiro]]</f>
        <v>241892.28</v>
      </c>
      <c r="Z76" s="14">
        <v>53524.6</v>
      </c>
      <c r="AA76" s="3">
        <v>372286.44999999995</v>
      </c>
      <c r="AB76" s="14">
        <v>188367.68</v>
      </c>
      <c r="AC76" s="4">
        <v>53524.6</v>
      </c>
      <c r="AD76" s="55">
        <f>Tabela8[[#This Row],[Total realizado até Fevereiro]]+Tabela8[[#This Row],[Realizado - Março]]</f>
        <v>425811.04999999993</v>
      </c>
      <c r="AE76" s="55">
        <f>Tabela8[[#This Row],[Saldo de Fevereiro]]-Tabela8[[#This Row],[Realizado - Março]]</f>
        <v>134843.07999999999</v>
      </c>
    </row>
    <row r="77" spans="2:31" s="15" customFormat="1" ht="14.15" customHeight="1" x14ac:dyDescent="0.35">
      <c r="B77" s="36" t="s">
        <v>324</v>
      </c>
      <c r="C77" s="16" t="s">
        <v>28</v>
      </c>
      <c r="D77" s="42" t="s">
        <v>325</v>
      </c>
      <c r="E77" s="16" t="s">
        <v>326</v>
      </c>
      <c r="F77" s="16" t="s">
        <v>327</v>
      </c>
      <c r="G77" s="16" t="s">
        <v>328</v>
      </c>
      <c r="H77" s="16" t="s">
        <v>329</v>
      </c>
      <c r="I77" s="17">
        <v>65051.54</v>
      </c>
      <c r="J77" s="17">
        <v>60079.32</v>
      </c>
      <c r="K77" s="17">
        <v>4972.22</v>
      </c>
      <c r="L77" s="17">
        <v>4972.22</v>
      </c>
      <c r="M77" s="17">
        <v>4972.22</v>
      </c>
      <c r="N77" s="17">
        <v>4972.22</v>
      </c>
      <c r="O77" s="22">
        <f>SUM(Tabela8[[#This Row],[Realizado - Julho]:[Realizado - Outubro]])</f>
        <v>19888.88</v>
      </c>
      <c r="P77" s="22">
        <f>Tabela8[[#This Row],[Saldo julho/25]]-Tabela8[[#This Row],[Total realizado até out/2025]]</f>
        <v>40190.44</v>
      </c>
      <c r="Q77" s="17">
        <v>5000.8599999999997</v>
      </c>
      <c r="R77" s="17">
        <f>Tabela8[[#This Row],[Realizado - Novembro]]+Tabela8[[#This Row],[Total realizado até out/2025]]</f>
        <v>24889.74</v>
      </c>
      <c r="S77" s="17">
        <f>Tabela8[[#This Row],[Saldo de Outubro]]-Tabela8[[#This Row],[Realizado - Novembro]]</f>
        <v>35189.58</v>
      </c>
      <c r="T77" s="17">
        <v>5251.91</v>
      </c>
      <c r="U77" s="17">
        <f>Tabela8[[#This Row],[Realizado - Dezembro]]+Tabela8[[#This Row],[Total realizado até novembro]]</f>
        <v>30141.65</v>
      </c>
      <c r="V77" s="14">
        <f>Tabela8[[#This Row],[Saldo de Novembro]]-Tabela8[[#This Row],[Realizado - Dezembro]]</f>
        <v>29937.670000000002</v>
      </c>
      <c r="W77" s="3">
        <v>4989.3100000000004</v>
      </c>
      <c r="X77" s="3">
        <f>Tabela8[[#This Row],[Total realizado até Dezembro]]+Tabela8[[#This Row],[Realizado - Janeiro]]</f>
        <v>35130.959999999999</v>
      </c>
      <c r="Y77" s="3">
        <f>Tabela8[[#This Row],[Saldo de Dezembro]]-Tabela8[[#This Row],[Realizado - Janeiro]]</f>
        <v>24948.36</v>
      </c>
      <c r="Z77" s="14">
        <v>5251.91</v>
      </c>
      <c r="AA77" s="3">
        <v>40382.869999999995</v>
      </c>
      <c r="AB77" s="14">
        <v>19696.45</v>
      </c>
      <c r="AC77" s="4">
        <v>5251.91</v>
      </c>
      <c r="AD77" s="55">
        <f>Tabela8[[#This Row],[Total realizado até Fevereiro]]+Tabela8[[#This Row],[Realizado - Março]]</f>
        <v>45634.78</v>
      </c>
      <c r="AE77" s="55">
        <f>Tabela8[[#This Row],[Saldo de Fevereiro]]-Tabela8[[#This Row],[Realizado - Março]]</f>
        <v>14444.54</v>
      </c>
    </row>
    <row r="78" spans="2:31" s="15" customFormat="1" ht="14.15" customHeight="1" x14ac:dyDescent="0.35">
      <c r="B78" s="36" t="s">
        <v>330</v>
      </c>
      <c r="C78" s="16" t="s">
        <v>28</v>
      </c>
      <c r="D78" s="16" t="s">
        <v>331</v>
      </c>
      <c r="E78" s="16" t="s">
        <v>332</v>
      </c>
      <c r="F78" s="16" t="s">
        <v>333</v>
      </c>
      <c r="G78" s="16" t="s">
        <v>75</v>
      </c>
      <c r="H78" s="16" t="s">
        <v>334</v>
      </c>
      <c r="I78" s="17">
        <v>680850</v>
      </c>
      <c r="J78" s="17">
        <v>612850</v>
      </c>
      <c r="K78" s="17">
        <v>0</v>
      </c>
      <c r="L78" s="17">
        <v>68000</v>
      </c>
      <c r="M78" s="17">
        <v>68000</v>
      </c>
      <c r="N78" s="17">
        <v>68000</v>
      </c>
      <c r="O78" s="22">
        <f>SUM(Tabela8[[#This Row],[Realizado - Julho]:[Realizado - Outubro]])</f>
        <v>204000</v>
      </c>
      <c r="P78" s="22">
        <f>Tabela8[[#This Row],[Saldo julho/25]]-Tabela8[[#This Row],[Total realizado até out/2025]]</f>
        <v>408850</v>
      </c>
      <c r="Q78" s="17">
        <v>68000</v>
      </c>
      <c r="R78" s="17">
        <f>Tabela8[[#This Row],[Realizado - Novembro]]+Tabela8[[#This Row],[Total realizado até out/2025]]</f>
        <v>272000</v>
      </c>
      <c r="S78" s="17">
        <f>Tabela8[[#This Row],[Saldo de Outubro]]-Tabela8[[#This Row],[Realizado - Novembro]]</f>
        <v>340850</v>
      </c>
      <c r="T78" s="17">
        <v>0</v>
      </c>
      <c r="U78" s="17">
        <f>Tabela8[[#This Row],[Realizado - Dezembro]]+Tabela8[[#This Row],[Total realizado até novembro]]</f>
        <v>272000</v>
      </c>
      <c r="V78" s="14">
        <f>Tabela8[[#This Row],[Saldo de Novembro]]-Tabela8[[#This Row],[Realizado - Dezembro]]</f>
        <v>340850</v>
      </c>
      <c r="W78" s="3">
        <v>0</v>
      </c>
      <c r="X78" s="3">
        <f>Tabela8[[#This Row],[Total realizado até Dezembro]]+Tabela8[[#This Row],[Realizado - Janeiro]]</f>
        <v>272000</v>
      </c>
      <c r="Y78" s="3">
        <f>Tabela8[[#This Row],[Saldo de Dezembro]]-Tabela8[[#This Row],[Realizado - Janeiro]]</f>
        <v>340850</v>
      </c>
      <c r="Z78" s="14">
        <v>0</v>
      </c>
      <c r="AA78" s="3">
        <v>272000</v>
      </c>
      <c r="AB78" s="14">
        <v>340850</v>
      </c>
      <c r="AC78" s="4">
        <v>74331.199999999997</v>
      </c>
      <c r="AD78" s="55">
        <f>Tabela8[[#This Row],[Total realizado até Fevereiro]]+Tabela8[[#This Row],[Realizado - Março]]</f>
        <v>346331.2</v>
      </c>
      <c r="AE78" s="55">
        <f>Tabela8[[#This Row],[Saldo de Fevereiro]]-Tabela8[[#This Row],[Realizado - Março]]</f>
        <v>266518.8</v>
      </c>
    </row>
    <row r="79" spans="2:31" s="15" customFormat="1" ht="14.15" customHeight="1" x14ac:dyDescent="0.35">
      <c r="B79" s="36" t="s">
        <v>335</v>
      </c>
      <c r="C79" s="16" t="s">
        <v>28</v>
      </c>
      <c r="D79" s="16" t="s">
        <v>336</v>
      </c>
      <c r="E79" s="16" t="s">
        <v>337</v>
      </c>
      <c r="F79" s="16" t="s">
        <v>338</v>
      </c>
      <c r="G79" s="16" t="s">
        <v>39</v>
      </c>
      <c r="H79" s="16" t="s">
        <v>339</v>
      </c>
      <c r="I79" s="17">
        <v>3185758.91</v>
      </c>
      <c r="J79" s="17">
        <v>3076179.54</v>
      </c>
      <c r="K79" s="17">
        <v>44422.83</v>
      </c>
      <c r="L79" s="17">
        <v>27478.22</v>
      </c>
      <c r="M79" s="17">
        <v>44695.53</v>
      </c>
      <c r="N79" s="17">
        <v>19056.96</v>
      </c>
      <c r="O79" s="22">
        <f>SUM(Tabela8[[#This Row],[Realizado - Julho]:[Realizado - Outubro]])</f>
        <v>135653.54</v>
      </c>
      <c r="P79" s="22">
        <f>Tabela8[[#This Row],[Saldo julho/25]]-Tabela8[[#This Row],[Total realizado até out/2025]]</f>
        <v>2940526</v>
      </c>
      <c r="Q79" s="17">
        <v>0</v>
      </c>
      <c r="R79" s="17">
        <f>Tabela8[[#This Row],[Realizado - Novembro]]+Tabela8[[#This Row],[Total realizado até out/2025]]</f>
        <v>135653.54</v>
      </c>
      <c r="S79" s="17">
        <f>Tabela8[[#This Row],[Saldo de Outubro]]-Tabela8[[#This Row],[Realizado - Novembro]]</f>
        <v>2940526</v>
      </c>
      <c r="T79" s="17">
        <v>109033.97</v>
      </c>
      <c r="U79" s="17">
        <f>Tabela8[[#This Row],[Realizado - Dezembro]]+Tabela8[[#This Row],[Total realizado até novembro]]</f>
        <v>244687.51</v>
      </c>
      <c r="V79" s="14">
        <f>Tabela8[[#This Row],[Saldo de Novembro]]-Tabela8[[#This Row],[Realizado - Dezembro]]</f>
        <v>2831492.03</v>
      </c>
      <c r="W79" s="3">
        <v>0</v>
      </c>
      <c r="X79" s="3">
        <f>Tabela8[[#This Row],[Total realizado até Dezembro]]+Tabela8[[#This Row],[Realizado - Janeiro]]</f>
        <v>244687.51</v>
      </c>
      <c r="Y79" s="3">
        <f>Tabela8[[#This Row],[Saldo de Dezembro]]-Tabela8[[#This Row],[Realizado - Janeiro]]</f>
        <v>2831492.03</v>
      </c>
      <c r="Z79" s="14">
        <v>0</v>
      </c>
      <c r="AA79" s="3">
        <v>244687.51</v>
      </c>
      <c r="AB79" s="14">
        <v>2831492.03</v>
      </c>
      <c r="AC79" s="4">
        <v>119741.79</v>
      </c>
      <c r="AD79" s="55">
        <f>Tabela8[[#This Row],[Total realizado até Fevereiro]]+Tabela8[[#This Row],[Realizado - Março]]</f>
        <v>364429.3</v>
      </c>
      <c r="AE79" s="55">
        <f>Tabela8[[#This Row],[Saldo de Fevereiro]]-Tabela8[[#This Row],[Realizado - Março]]</f>
        <v>2711750.2399999998</v>
      </c>
    </row>
    <row r="80" spans="2:31" s="15" customFormat="1" ht="14.15" customHeight="1" x14ac:dyDescent="0.35">
      <c r="B80" s="36" t="s">
        <v>340</v>
      </c>
      <c r="C80" s="16" t="s">
        <v>28</v>
      </c>
      <c r="D80" s="16" t="s">
        <v>341</v>
      </c>
      <c r="E80" s="16" t="s">
        <v>342</v>
      </c>
      <c r="F80" s="16" t="s">
        <v>343</v>
      </c>
      <c r="G80" s="16" t="s">
        <v>39</v>
      </c>
      <c r="H80" s="37">
        <v>0</v>
      </c>
      <c r="I80" s="17">
        <v>834768</v>
      </c>
      <c r="J80" s="17"/>
      <c r="K80" s="17">
        <v>69564</v>
      </c>
      <c r="L80" s="17">
        <v>56973</v>
      </c>
      <c r="M80" s="17">
        <v>63269</v>
      </c>
      <c r="N80" s="17">
        <v>0</v>
      </c>
      <c r="O80" s="22">
        <f>SUM(Tabela8[[#This Row],[Realizado - Julho]:[Realizado - Outubro]])</f>
        <v>189806</v>
      </c>
      <c r="P80" s="22">
        <f>Tabela8[[#This Row],[Saldo junho/25]]-Tabela8[[#This Row],[Total realizado até out/2025]]</f>
        <v>644962</v>
      </c>
      <c r="Q80" s="17">
        <v>63269</v>
      </c>
      <c r="R80" s="17">
        <f>Tabela8[[#This Row],[Realizado - Novembro]]+Tabela8[[#This Row],[Total realizado até out/2025]]</f>
        <v>253075</v>
      </c>
      <c r="S80" s="17">
        <f>Tabela8[[#This Row],[Saldo de Outubro]]-Tabela8[[#This Row],[Realizado - Novembro]]</f>
        <v>581693</v>
      </c>
      <c r="T80" s="17">
        <v>126538</v>
      </c>
      <c r="U80" s="17">
        <f>Tabela8[[#This Row],[Realizado - Dezembro]]+Tabela8[[#This Row],[Total realizado até novembro]]</f>
        <v>379613</v>
      </c>
      <c r="V80" s="14">
        <f>Tabela8[[#This Row],[Saldo de Novembro]]-Tabela8[[#This Row],[Realizado - Dezembro]]</f>
        <v>455155</v>
      </c>
      <c r="W80" s="3">
        <v>63269</v>
      </c>
      <c r="X80" s="3">
        <f>Tabela8[[#This Row],[Total realizado até Dezembro]]+Tabela8[[#This Row],[Realizado - Janeiro]]</f>
        <v>442882</v>
      </c>
      <c r="Y80" s="3">
        <f>Tabela8[[#This Row],[Saldo de Dezembro]]-Tabela8[[#This Row],[Realizado - Janeiro]]</f>
        <v>391886</v>
      </c>
      <c r="Z80" s="25">
        <f>VLOOKUP(Tabela8[[#This Row],[CNPJ]],'[2]Deloitte - NF de entrada - paga'!$W:$AF,10,0)</f>
        <v>63269</v>
      </c>
      <c r="AA80" s="3">
        <v>442882</v>
      </c>
      <c r="AB80" s="14">
        <v>391886</v>
      </c>
      <c r="AC80" s="4">
        <v>63269</v>
      </c>
      <c r="AD80" s="55">
        <f>Tabela8[[#This Row],[Total realizado até Fevereiro]]+Tabela8[[#This Row],[Realizado - Março]]</f>
        <v>506151</v>
      </c>
      <c r="AE80" s="55">
        <f>Tabela8[[#This Row],[Saldo de Fevereiro]]-Tabela8[[#This Row],[Realizado - Março]]</f>
        <v>328617</v>
      </c>
    </row>
    <row r="81" spans="2:31" s="15" customFormat="1" ht="14.15" customHeight="1" x14ac:dyDescent="0.35">
      <c r="B81" s="36" t="s">
        <v>344</v>
      </c>
      <c r="C81" s="16" t="s">
        <v>28</v>
      </c>
      <c r="D81" s="16" t="s">
        <v>345</v>
      </c>
      <c r="E81" s="16" t="s">
        <v>346</v>
      </c>
      <c r="F81" s="16" t="s">
        <v>347</v>
      </c>
      <c r="G81" s="16" t="s">
        <v>39</v>
      </c>
      <c r="H81" s="16" t="s">
        <v>348</v>
      </c>
      <c r="I81" s="17">
        <v>280355.7</v>
      </c>
      <c r="J81" s="17">
        <v>257235.78</v>
      </c>
      <c r="K81" s="17">
        <v>24564.92</v>
      </c>
      <c r="L81" s="17">
        <v>0</v>
      </c>
      <c r="M81" s="17">
        <v>0</v>
      </c>
      <c r="N81" s="17">
        <v>0</v>
      </c>
      <c r="O81" s="22">
        <f>SUM(Tabela8[[#This Row],[Realizado - Julho]:[Realizado - Outubro]])</f>
        <v>24564.92</v>
      </c>
      <c r="P81" s="22">
        <f>Tabela8[[#This Row],[Saldo julho/25]]-Tabela8[[#This Row],[Total realizado até out/2025]]</f>
        <v>232670.86</v>
      </c>
      <c r="Q81" s="17">
        <v>0</v>
      </c>
      <c r="R81" s="17">
        <f>Tabela8[[#This Row],[Realizado - Novembro]]+Tabela8[[#This Row],[Total realizado até out/2025]]</f>
        <v>24564.92</v>
      </c>
      <c r="S81" s="17">
        <f>Tabela8[[#This Row],[Saldo de Outubro]]-Tabela8[[#This Row],[Realizado - Novembro]]</f>
        <v>232670.86</v>
      </c>
      <c r="T81" s="17">
        <v>19057.650000000001</v>
      </c>
      <c r="U81" s="17">
        <f>Tabela8[[#This Row],[Realizado - Dezembro]]+Tabela8[[#This Row],[Total realizado até novembro]]</f>
        <v>43622.57</v>
      </c>
      <c r="V81" s="14">
        <f>Tabela8[[#This Row],[Saldo de Novembro]]-Tabela8[[#This Row],[Realizado - Dezembro]]</f>
        <v>213613.21</v>
      </c>
      <c r="W81" s="3">
        <v>0</v>
      </c>
      <c r="X81" s="3">
        <f>Tabela8[[#This Row],[Total realizado até Dezembro]]+Tabela8[[#This Row],[Realizado - Janeiro]]</f>
        <v>43622.57</v>
      </c>
      <c r="Y81" s="3">
        <f>Tabela8[[#This Row],[Saldo de Dezembro]]-Tabela8[[#This Row],[Realizado - Janeiro]]</f>
        <v>213613.21</v>
      </c>
      <c r="Z81" s="14">
        <v>0</v>
      </c>
      <c r="AA81" s="3">
        <v>43622.57</v>
      </c>
      <c r="AB81" s="14">
        <v>213613.21</v>
      </c>
      <c r="AC81" s="4">
        <v>0</v>
      </c>
      <c r="AD81" s="55">
        <f>Tabela8[[#This Row],[Total realizado até Fevereiro]]+Tabela8[[#This Row],[Realizado - Março]]</f>
        <v>43622.57</v>
      </c>
      <c r="AE81" s="55">
        <f>Tabela8[[#This Row],[Saldo de Fevereiro]]-Tabela8[[#This Row],[Realizado - Março]]</f>
        <v>213613.21</v>
      </c>
    </row>
    <row r="82" spans="2:31" s="15" customFormat="1" ht="14.15" customHeight="1" x14ac:dyDescent="0.35">
      <c r="B82" s="36" t="s">
        <v>349</v>
      </c>
      <c r="C82" s="16" t="s">
        <v>28</v>
      </c>
      <c r="D82" s="16" t="s">
        <v>350</v>
      </c>
      <c r="E82" s="16" t="s">
        <v>351</v>
      </c>
      <c r="F82" s="16" t="s">
        <v>352</v>
      </c>
      <c r="G82" s="16" t="s">
        <v>353</v>
      </c>
      <c r="H82" s="16" t="s">
        <v>354</v>
      </c>
      <c r="I82" s="17">
        <v>61311.4</v>
      </c>
      <c r="J82" s="17">
        <v>53599.64</v>
      </c>
      <c r="K82" s="17">
        <v>7711.76</v>
      </c>
      <c r="L82" s="17">
        <v>7711.76</v>
      </c>
      <c r="M82" s="17">
        <v>290</v>
      </c>
      <c r="N82" s="17">
        <v>7711.76</v>
      </c>
      <c r="O82" s="22">
        <f>SUM(Tabela8[[#This Row],[Realizado - Julho]:[Realizado - Outubro]])</f>
        <v>23425.279999999999</v>
      </c>
      <c r="P82" s="22">
        <f>Tabela8[[#This Row],[Saldo julho/25]]-Tabela8[[#This Row],[Total realizado até out/2025]]</f>
        <v>30174.36</v>
      </c>
      <c r="Q82" s="17">
        <v>7711.76</v>
      </c>
      <c r="R82" s="17">
        <f>Tabela8[[#This Row],[Realizado - Novembro]]+Tabela8[[#This Row],[Total realizado até out/2025]]</f>
        <v>31137.040000000001</v>
      </c>
      <c r="S82" s="17">
        <f>Tabela8[[#This Row],[Saldo de Outubro]]-Tabela8[[#This Row],[Realizado - Novembro]]</f>
        <v>22462.6</v>
      </c>
      <c r="T82" s="17">
        <v>7711.76</v>
      </c>
      <c r="U82" s="17">
        <f>Tabela8[[#This Row],[Realizado - Dezembro]]+Tabela8[[#This Row],[Total realizado até novembro]]</f>
        <v>38848.800000000003</v>
      </c>
      <c r="V82" s="14">
        <f>Tabela8[[#This Row],[Saldo de Novembro]]-Tabela8[[#This Row],[Realizado - Dezembro]]</f>
        <v>14750.839999999998</v>
      </c>
      <c r="W82" s="3">
        <v>0</v>
      </c>
      <c r="X82" s="3">
        <f>Tabela8[[#This Row],[Total realizado até Dezembro]]+Tabela8[[#This Row],[Realizado - Janeiro]]</f>
        <v>38848.800000000003</v>
      </c>
      <c r="Y82" s="3">
        <f>Tabela8[[#This Row],[Saldo de Dezembro]]-Tabela8[[#This Row],[Realizado - Janeiro]]</f>
        <v>14750.839999999998</v>
      </c>
      <c r="Z82" s="14">
        <v>7711.76</v>
      </c>
      <c r="AA82" s="3">
        <v>46560.560000000005</v>
      </c>
      <c r="AB82" s="14">
        <v>7039.0799999999981</v>
      </c>
      <c r="AC82" s="4">
        <v>8553.98</v>
      </c>
      <c r="AD82" s="55">
        <f>Tabela8[[#This Row],[Total realizado até Fevereiro]]+Tabela8[[#This Row],[Realizado - Março]]</f>
        <v>55114.540000000008</v>
      </c>
      <c r="AE82" s="55">
        <f>Tabela8[[#This Row],[Saldo de Fevereiro]]-Tabela8[[#This Row],[Realizado - Março]]</f>
        <v>-1514.9000000000015</v>
      </c>
    </row>
    <row r="83" spans="2:31" s="15" customFormat="1" ht="14.15" customHeight="1" x14ac:dyDescent="0.35">
      <c r="B83" s="36" t="s">
        <v>355</v>
      </c>
      <c r="C83" s="16" t="s">
        <v>35</v>
      </c>
      <c r="D83" s="16" t="s">
        <v>356</v>
      </c>
      <c r="E83" s="16" t="s">
        <v>357</v>
      </c>
      <c r="F83" s="16" t="s">
        <v>358</v>
      </c>
      <c r="G83" s="16" t="s">
        <v>39</v>
      </c>
      <c r="H83" s="16" t="s">
        <v>359</v>
      </c>
      <c r="I83" s="17">
        <v>0</v>
      </c>
      <c r="J83" s="17">
        <v>0</v>
      </c>
      <c r="K83" s="17">
        <v>0</v>
      </c>
      <c r="L83" s="17">
        <v>0</v>
      </c>
      <c r="M83" s="17"/>
      <c r="N83" s="17">
        <v>0</v>
      </c>
      <c r="O83" s="17">
        <f>SUM(Tabela8[[#This Row],[Realizado - Julho]:[Realizado - Outubro]])</f>
        <v>0</v>
      </c>
      <c r="P83" s="17">
        <f>Tabela8[[#This Row],[Saldo junho/25]]-Tabela8[[#This Row],[Total realizado até out/2025]]</f>
        <v>0</v>
      </c>
      <c r="Q83" s="17">
        <v>0</v>
      </c>
      <c r="R83" s="17">
        <f>Tabela8[[#This Row],[Realizado - Novembro]]+Tabela8[[#This Row],[Total realizado até out/2025]]</f>
        <v>0</v>
      </c>
      <c r="S83" s="17">
        <f>Tabela8[[#This Row],[Saldo de Outubro]]-Tabela8[[#This Row],[Realizado - Novembro]]</f>
        <v>0</v>
      </c>
      <c r="T83" s="17"/>
      <c r="U83" s="17">
        <f>Tabela8[[#This Row],[Realizado - Dezembro]]+Tabela8[[#This Row],[Total realizado até novembro]]</f>
        <v>0</v>
      </c>
      <c r="V83" s="17">
        <f>Tabela8[[#This Row],[Saldo de Outubro]]-Tabela8[[#This Row],[Realizado - Novembro]]</f>
        <v>0</v>
      </c>
      <c r="W83" s="3"/>
      <c r="X83" s="3">
        <f>Tabela8[[#This Row],[Total realizado até Dezembro]]+Tabela8[[#This Row],[Realizado - Janeiro]]</f>
        <v>0</v>
      </c>
      <c r="Y83" s="3">
        <f>Tabela8[[#This Row],[Saldo de Dezembro]]-Tabela8[[#This Row],[Realizado - Janeiro]]</f>
        <v>0</v>
      </c>
      <c r="Z83" s="14">
        <v>0</v>
      </c>
      <c r="AA83" s="3">
        <f>Tabela8[[#This Row],[Total realizado até Janeiro]]+Tabela8[[#This Row],[Realizado - Fevereiro]]</f>
        <v>0</v>
      </c>
      <c r="AB83" s="14">
        <f>Tabela8[[#This Row],[Saldo de Janeiro]]-Tabela8[[#This Row],[Realizado - Fevereiro]]</f>
        <v>0</v>
      </c>
      <c r="AC83" s="4">
        <v>0</v>
      </c>
      <c r="AD83" s="55">
        <f>Tabela8[[#This Row],[Total realizado até Fevereiro]]+Tabela8[[#This Row],[Realizado - Março]]</f>
        <v>0</v>
      </c>
      <c r="AE83" s="55">
        <f>Tabela8[[#This Row],[Saldo de Fevereiro]]-Tabela8[[#This Row],[Realizado - Março]]</f>
        <v>0</v>
      </c>
    </row>
    <row r="84" spans="2:31" s="15" customFormat="1" ht="14.15" customHeight="1" x14ac:dyDescent="0.35">
      <c r="B84" s="36" t="s">
        <v>355</v>
      </c>
      <c r="C84" s="16" t="s">
        <v>35</v>
      </c>
      <c r="D84" s="16" t="s">
        <v>356</v>
      </c>
      <c r="E84" s="16" t="s">
        <v>360</v>
      </c>
      <c r="F84" s="16" t="s">
        <v>361</v>
      </c>
      <c r="G84" s="16" t="s">
        <v>362</v>
      </c>
      <c r="H84" s="16" t="s">
        <v>359</v>
      </c>
      <c r="I84" s="17">
        <v>0</v>
      </c>
      <c r="J84" s="17">
        <v>0</v>
      </c>
      <c r="K84" s="17">
        <v>0</v>
      </c>
      <c r="L84" s="17">
        <v>0</v>
      </c>
      <c r="M84" s="17">
        <v>0</v>
      </c>
      <c r="N84" s="17">
        <v>0</v>
      </c>
      <c r="O84" s="17">
        <f>SUM(Tabela8[[#This Row],[Realizado - Julho]:[Realizado - Outubro]])</f>
        <v>0</v>
      </c>
      <c r="P84" s="17">
        <f>Tabela8[[#This Row],[Saldo junho/25]]-Tabela8[[#This Row],[Total realizado até out/2025]]</f>
        <v>0</v>
      </c>
      <c r="Q84" s="17">
        <v>0</v>
      </c>
      <c r="R84" s="17">
        <f>Tabela8[[#This Row],[Realizado - Novembro]]+Tabela8[[#This Row],[Total realizado até out/2025]]</f>
        <v>0</v>
      </c>
      <c r="S84" s="17">
        <f>Tabela8[[#This Row],[Saldo de Outubro]]-Tabela8[[#This Row],[Realizado - Novembro]]</f>
        <v>0</v>
      </c>
      <c r="T84" s="17"/>
      <c r="U84" s="17">
        <f>Tabela8[[#This Row],[Realizado - Dezembro]]+Tabela8[[#This Row],[Total realizado até novembro]]</f>
        <v>0</v>
      </c>
      <c r="V84" s="17">
        <f>Tabela8[[#This Row],[Saldo de Outubro]]-Tabela8[[#This Row],[Realizado - Novembro]]</f>
        <v>0</v>
      </c>
      <c r="W84" s="3"/>
      <c r="X84" s="3">
        <f>Tabela8[[#This Row],[Total realizado até Dezembro]]+Tabela8[[#This Row],[Realizado - Janeiro]]</f>
        <v>0</v>
      </c>
      <c r="Y84" s="3">
        <f>Tabela8[[#This Row],[Saldo de Dezembro]]-Tabela8[[#This Row],[Realizado - Janeiro]]</f>
        <v>0</v>
      </c>
      <c r="Z84" s="14">
        <v>0</v>
      </c>
      <c r="AA84" s="3">
        <f>Tabela8[[#This Row],[Total realizado até Janeiro]]+Tabela8[[#This Row],[Realizado - Fevereiro]]</f>
        <v>0</v>
      </c>
      <c r="AB84" s="14">
        <f>Tabela8[[#This Row],[Saldo de Janeiro]]-Tabela8[[#This Row],[Realizado - Fevereiro]]</f>
        <v>0</v>
      </c>
      <c r="AC84" s="4">
        <v>0</v>
      </c>
      <c r="AD84" s="55">
        <f>Tabela8[[#This Row],[Total realizado até Fevereiro]]+Tabela8[[#This Row],[Realizado - Março]]</f>
        <v>0</v>
      </c>
      <c r="AE84" s="55">
        <f>Tabela8[[#This Row],[Saldo de Fevereiro]]-Tabela8[[#This Row],[Realizado - Março]]</f>
        <v>0</v>
      </c>
    </row>
    <row r="85" spans="2:31" s="15" customFormat="1" ht="14.15" customHeight="1" x14ac:dyDescent="0.35">
      <c r="B85" s="36" t="s">
        <v>355</v>
      </c>
      <c r="C85" s="16" t="s">
        <v>35</v>
      </c>
      <c r="D85" s="16" t="s">
        <v>356</v>
      </c>
      <c r="E85" s="16" t="s">
        <v>363</v>
      </c>
      <c r="F85" s="16" t="s">
        <v>364</v>
      </c>
      <c r="G85" s="16" t="s">
        <v>39</v>
      </c>
      <c r="H85" s="16" t="s">
        <v>359</v>
      </c>
      <c r="I85" s="17">
        <v>0</v>
      </c>
      <c r="J85" s="17">
        <v>0</v>
      </c>
      <c r="K85" s="17">
        <v>0</v>
      </c>
      <c r="L85" s="17">
        <v>0</v>
      </c>
      <c r="M85" s="17">
        <v>0</v>
      </c>
      <c r="N85" s="17">
        <v>0</v>
      </c>
      <c r="O85" s="17">
        <f>SUM(Tabela8[[#This Row],[Realizado - Julho]:[Realizado - Outubro]])</f>
        <v>0</v>
      </c>
      <c r="P85" s="17">
        <f>Tabela8[[#This Row],[Saldo junho/25]]-Tabela8[[#This Row],[Total realizado até out/2025]]</f>
        <v>0</v>
      </c>
      <c r="Q85" s="17">
        <v>0</v>
      </c>
      <c r="R85" s="17">
        <f>Tabela8[[#This Row],[Realizado - Novembro]]+Tabela8[[#This Row],[Total realizado até out/2025]]</f>
        <v>0</v>
      </c>
      <c r="S85" s="17">
        <f>Tabela8[[#This Row],[Saldo de Outubro]]-Tabela8[[#This Row],[Realizado - Novembro]]</f>
        <v>0</v>
      </c>
      <c r="T85" s="17"/>
      <c r="U85" s="17">
        <f>Tabela8[[#This Row],[Realizado - Dezembro]]+Tabela8[[#This Row],[Total realizado até novembro]]</f>
        <v>0</v>
      </c>
      <c r="V85" s="17">
        <f>Tabela8[[#This Row],[Saldo de Outubro]]-Tabela8[[#This Row],[Realizado - Novembro]]</f>
        <v>0</v>
      </c>
      <c r="W85" s="3"/>
      <c r="X85" s="3">
        <f>Tabela8[[#This Row],[Total realizado até Dezembro]]+Tabela8[[#This Row],[Realizado - Janeiro]]</f>
        <v>0</v>
      </c>
      <c r="Y85" s="3">
        <f>Tabela8[[#This Row],[Saldo de Dezembro]]-Tabela8[[#This Row],[Realizado - Janeiro]]</f>
        <v>0</v>
      </c>
      <c r="Z85" s="14">
        <v>0</v>
      </c>
      <c r="AA85" s="3">
        <f>Tabela8[[#This Row],[Total realizado até Janeiro]]+Tabela8[[#This Row],[Realizado - Fevereiro]]</f>
        <v>0</v>
      </c>
      <c r="AB85" s="14">
        <f>Tabela8[[#This Row],[Saldo de Janeiro]]-Tabela8[[#This Row],[Realizado - Fevereiro]]</f>
        <v>0</v>
      </c>
      <c r="AC85" s="4">
        <v>0</v>
      </c>
      <c r="AD85" s="55">
        <f>Tabela8[[#This Row],[Total realizado até Fevereiro]]+Tabela8[[#This Row],[Realizado - Março]]</f>
        <v>0</v>
      </c>
      <c r="AE85" s="55">
        <f>Tabela8[[#This Row],[Saldo de Fevereiro]]-Tabela8[[#This Row],[Realizado - Março]]</f>
        <v>0</v>
      </c>
    </row>
    <row r="86" spans="2:31" s="15" customFormat="1" ht="14.15" customHeight="1" x14ac:dyDescent="0.35">
      <c r="B86" s="36" t="s">
        <v>355</v>
      </c>
      <c r="C86" s="16" t="s">
        <v>28</v>
      </c>
      <c r="D86" s="16" t="s">
        <v>356</v>
      </c>
      <c r="E86" s="16" t="s">
        <v>365</v>
      </c>
      <c r="F86" s="16" t="s">
        <v>366</v>
      </c>
      <c r="G86" s="16" t="s">
        <v>367</v>
      </c>
      <c r="H86" s="16" t="s">
        <v>359</v>
      </c>
      <c r="I86" s="17">
        <v>0</v>
      </c>
      <c r="J86" s="17">
        <v>0</v>
      </c>
      <c r="K86" s="17">
        <v>0</v>
      </c>
      <c r="L86" s="17">
        <v>0</v>
      </c>
      <c r="M86" s="17">
        <v>0</v>
      </c>
      <c r="N86" s="17">
        <v>0</v>
      </c>
      <c r="O86" s="22">
        <f>SUM(Tabela8[[#This Row],[Realizado - Julho]:[Realizado - Outubro]])</f>
        <v>0</v>
      </c>
      <c r="P86" s="22">
        <f>Tabela8[[#This Row],[Saldo julho/25]]-Tabela8[[#This Row],[Total realizado até out/2025]]</f>
        <v>0</v>
      </c>
      <c r="Q86" s="17">
        <v>0</v>
      </c>
      <c r="R86" s="17">
        <f>Tabela8[[#This Row],[Realizado - Novembro]]+Tabela8[[#This Row],[Total realizado até out/2025]]</f>
        <v>0</v>
      </c>
      <c r="S86" s="17">
        <f>Tabela8[[#This Row],[Saldo de Outubro]]-Tabela8[[#This Row],[Realizado - Novembro]]</f>
        <v>0</v>
      </c>
      <c r="T86" s="17">
        <v>0</v>
      </c>
      <c r="U86" s="17">
        <f>Tabela8[[#This Row],[Realizado - Dezembro]]+Tabela8[[#This Row],[Total realizado até novembro]]</f>
        <v>0</v>
      </c>
      <c r="V86" s="14">
        <f>Tabela8[[#This Row],[Saldo de Novembro]]-Tabela8[[#This Row],[Realizado - Dezembro]]</f>
        <v>0</v>
      </c>
      <c r="W86" s="3">
        <v>0</v>
      </c>
      <c r="X86" s="3">
        <f>Tabela8[[#This Row],[Total realizado até Dezembro]]+Tabela8[[#This Row],[Realizado - Janeiro]]</f>
        <v>0</v>
      </c>
      <c r="Y86" s="3">
        <f>Tabela8[[#This Row],[Saldo de Dezembro]]-Tabela8[[#This Row],[Realizado - Janeiro]]</f>
        <v>0</v>
      </c>
      <c r="Z86" s="14">
        <v>0</v>
      </c>
      <c r="AA86" s="3">
        <f>Tabela8[[#This Row],[Total realizado até Janeiro]]+Tabela8[[#This Row],[Realizado - Fevereiro]]</f>
        <v>0</v>
      </c>
      <c r="AB86" s="14">
        <f>Tabela8[[#This Row],[Saldo de Janeiro]]-Tabela8[[#This Row],[Realizado - Fevereiro]]</f>
        <v>0</v>
      </c>
      <c r="AC86" s="4">
        <v>1933617.32</v>
      </c>
      <c r="AD86" s="55">
        <f>Tabela8[[#This Row],[Total realizado até Fevereiro]]+Tabela8[[#This Row],[Realizado - Março]]</f>
        <v>1933617.32</v>
      </c>
      <c r="AE86" s="55">
        <f>Tabela8[[#This Row],[Saldo de Fevereiro]]-Tabela8[[#This Row],[Realizado - Março]]</f>
        <v>-1933617.32</v>
      </c>
    </row>
    <row r="87" spans="2:31" s="15" customFormat="1" ht="14.15" customHeight="1" x14ac:dyDescent="0.35">
      <c r="B87" s="36" t="s">
        <v>355</v>
      </c>
      <c r="C87" s="16" t="s">
        <v>28</v>
      </c>
      <c r="D87" s="16" t="s">
        <v>356</v>
      </c>
      <c r="E87" s="16" t="s">
        <v>368</v>
      </c>
      <c r="F87" s="16" t="s">
        <v>369</v>
      </c>
      <c r="G87" s="16" t="s">
        <v>370</v>
      </c>
      <c r="H87" s="16" t="s">
        <v>359</v>
      </c>
      <c r="I87" s="17">
        <v>0</v>
      </c>
      <c r="J87" s="17">
        <v>15469617.73</v>
      </c>
      <c r="K87" s="17">
        <v>0</v>
      </c>
      <c r="L87" s="17">
        <v>0</v>
      </c>
      <c r="M87" s="17">
        <v>149865.1</v>
      </c>
      <c r="N87" s="17"/>
      <c r="O87" s="22">
        <f>SUM(Tabela8[[#This Row],[Realizado - Julho]:[Realizado - Outubro]])</f>
        <v>149865.1</v>
      </c>
      <c r="P87" s="22">
        <f>Tabela8[[#This Row],[Saldo julho/25]]-Tabela8[[#This Row],[Total realizado até out/2025]]</f>
        <v>15319752.630000001</v>
      </c>
      <c r="Q87" s="17">
        <v>0</v>
      </c>
      <c r="R87" s="17">
        <f>Tabela8[[#This Row],[Realizado - Novembro]]+Tabela8[[#This Row],[Total realizado até out/2025]]</f>
        <v>149865.1</v>
      </c>
      <c r="S87" s="17">
        <f>Tabela8[[#This Row],[Saldo de Outubro]]-Tabela8[[#This Row],[Realizado - Novembro]]</f>
        <v>15319752.630000001</v>
      </c>
      <c r="T87" s="17">
        <v>0</v>
      </c>
      <c r="U87" s="17">
        <f>Tabela8[[#This Row],[Realizado - Dezembro]]+Tabela8[[#This Row],[Total realizado até novembro]]</f>
        <v>149865.1</v>
      </c>
      <c r="V87" s="14">
        <f>Tabela8[[#This Row],[Saldo de Novembro]]-Tabela8[[#This Row],[Realizado - Dezembro]]</f>
        <v>15319752.630000001</v>
      </c>
      <c r="W87" s="14">
        <v>10777.1</v>
      </c>
      <c r="X87" s="3">
        <f>Tabela8[[#This Row],[Total realizado até Dezembro]]+Tabela8[[#This Row],[Realizado - Janeiro]]</f>
        <v>160642.20000000001</v>
      </c>
      <c r="Y87" s="3">
        <f>Tabela8[[#This Row],[Saldo de Dezembro]]-Tabela8[[#This Row],[Realizado - Janeiro]]</f>
        <v>15308975.530000001</v>
      </c>
      <c r="Z87" s="14">
        <v>0</v>
      </c>
      <c r="AA87" s="3">
        <v>160642.20000000001</v>
      </c>
      <c r="AB87" s="14">
        <v>15308975.530000001</v>
      </c>
      <c r="AC87" s="4">
        <v>247123</v>
      </c>
      <c r="AD87" s="55">
        <f>Tabela8[[#This Row],[Total realizado até Fevereiro]]+Tabela8[[#This Row],[Realizado - Março]]</f>
        <v>407765.2</v>
      </c>
      <c r="AE87" s="55">
        <f>Tabela8[[#This Row],[Saldo de Fevereiro]]-Tabela8[[#This Row],[Realizado - Março]]</f>
        <v>15061852.530000001</v>
      </c>
    </row>
    <row r="88" spans="2:31" s="15" customFormat="1" ht="14.15" customHeight="1" x14ac:dyDescent="0.35">
      <c r="B88" s="36" t="s">
        <v>355</v>
      </c>
      <c r="C88" s="16" t="s">
        <v>28</v>
      </c>
      <c r="D88" s="16" t="s">
        <v>356</v>
      </c>
      <c r="E88" s="16" t="s">
        <v>371</v>
      </c>
      <c r="F88" s="16" t="s">
        <v>372</v>
      </c>
      <c r="G88" s="16" t="s">
        <v>373</v>
      </c>
      <c r="H88" s="16" t="s">
        <v>359</v>
      </c>
      <c r="I88" s="17">
        <v>0</v>
      </c>
      <c r="J88" s="17">
        <v>0</v>
      </c>
      <c r="K88" s="17">
        <v>0</v>
      </c>
      <c r="L88" s="17">
        <v>0</v>
      </c>
      <c r="M88" s="17">
        <v>0</v>
      </c>
      <c r="N88" s="17">
        <v>0</v>
      </c>
      <c r="O88" s="22">
        <f>SUM(Tabela8[[#This Row],[Realizado - Julho]:[Realizado - Outubro]])</f>
        <v>0</v>
      </c>
      <c r="P88" s="22">
        <f>Tabela8[[#This Row],[Saldo julho/25]]-Tabela8[[#This Row],[Total realizado até out/2025]]</f>
        <v>0</v>
      </c>
      <c r="Q88" s="17">
        <v>0</v>
      </c>
      <c r="R88" s="17">
        <f>Tabela8[[#This Row],[Realizado - Novembro]]+Tabela8[[#This Row],[Total realizado até out/2025]]</f>
        <v>0</v>
      </c>
      <c r="S88" s="17">
        <f>Tabela8[[#This Row],[Saldo de Outubro]]-Tabela8[[#This Row],[Realizado - Novembro]]</f>
        <v>0</v>
      </c>
      <c r="T88" s="17">
        <v>0</v>
      </c>
      <c r="U88" s="17">
        <f>Tabela8[[#This Row],[Realizado - Dezembro]]+Tabela8[[#This Row],[Total realizado até novembro]]</f>
        <v>0</v>
      </c>
      <c r="V88" s="14">
        <f>Tabela8[[#This Row],[Saldo de Novembro]]-Tabela8[[#This Row],[Realizado - Dezembro]]</f>
        <v>0</v>
      </c>
      <c r="W88" s="3">
        <v>0</v>
      </c>
      <c r="X88" s="3">
        <f>Tabela8[[#This Row],[Total realizado até Dezembro]]+Tabela8[[#This Row],[Realizado - Janeiro]]</f>
        <v>0</v>
      </c>
      <c r="Y88" s="3">
        <f>Tabela8[[#This Row],[Saldo de Dezembro]]-Tabela8[[#This Row],[Realizado - Janeiro]]</f>
        <v>0</v>
      </c>
      <c r="Z88" s="14">
        <v>0</v>
      </c>
      <c r="AA88" s="3">
        <f>Tabela8[[#This Row],[Total realizado até Janeiro]]+Tabela8[[#This Row],[Realizado - Fevereiro]]</f>
        <v>0</v>
      </c>
      <c r="AB88" s="14">
        <f>Tabela8[[#This Row],[Saldo de Janeiro]]-Tabela8[[#This Row],[Realizado - Fevereiro]]</f>
        <v>0</v>
      </c>
      <c r="AC88" s="4">
        <v>0</v>
      </c>
      <c r="AD88" s="55">
        <f>Tabela8[[#This Row],[Total realizado até Fevereiro]]+Tabela8[[#This Row],[Realizado - Março]]</f>
        <v>0</v>
      </c>
      <c r="AE88" s="55">
        <f>Tabela8[[#This Row],[Saldo de Fevereiro]]-Tabela8[[#This Row],[Realizado - Março]]</f>
        <v>0</v>
      </c>
    </row>
    <row r="89" spans="2:31" s="15" customFormat="1" ht="14.15" customHeight="1" x14ac:dyDescent="0.35">
      <c r="B89" s="36" t="s">
        <v>355</v>
      </c>
      <c r="C89" s="16" t="s">
        <v>35</v>
      </c>
      <c r="D89" s="16" t="s">
        <v>356</v>
      </c>
      <c r="E89" s="16" t="s">
        <v>374</v>
      </c>
      <c r="F89" s="16" t="s">
        <v>375</v>
      </c>
      <c r="G89" s="16" t="s">
        <v>376</v>
      </c>
      <c r="H89" s="16" t="s">
        <v>359</v>
      </c>
      <c r="I89" s="17">
        <v>0</v>
      </c>
      <c r="J89" s="17">
        <v>0</v>
      </c>
      <c r="K89" s="17">
        <v>0</v>
      </c>
      <c r="L89" s="17">
        <v>0</v>
      </c>
      <c r="M89" s="17">
        <v>0</v>
      </c>
      <c r="N89" s="17">
        <v>0</v>
      </c>
      <c r="O89" s="17">
        <f>SUM(Tabela8[[#This Row],[Realizado - Julho]:[Realizado - Outubro]])</f>
        <v>0</v>
      </c>
      <c r="P89" s="17">
        <f>Tabela8[[#This Row],[Saldo junho/25]]-Tabela8[[#This Row],[Total realizado até out/2025]]</f>
        <v>0</v>
      </c>
      <c r="Q89" s="17">
        <v>0</v>
      </c>
      <c r="R89" s="17">
        <f>Tabela8[[#This Row],[Realizado - Novembro]]+Tabela8[[#This Row],[Total realizado até out/2025]]</f>
        <v>0</v>
      </c>
      <c r="S89" s="17">
        <f>Tabela8[[#This Row],[Saldo de Outubro]]-Tabela8[[#This Row],[Realizado - Novembro]]</f>
        <v>0</v>
      </c>
      <c r="T89" s="17"/>
      <c r="U89" s="17">
        <f>Tabela8[[#This Row],[Realizado - Dezembro]]+Tabela8[[#This Row],[Total realizado até novembro]]</f>
        <v>0</v>
      </c>
      <c r="V89" s="17">
        <f>Tabela8[[#This Row],[Saldo de Outubro]]-Tabela8[[#This Row],[Realizado - Novembro]]</f>
        <v>0</v>
      </c>
      <c r="W89" s="3"/>
      <c r="X89" s="3">
        <f>Tabela8[[#This Row],[Total realizado até Dezembro]]+Tabela8[[#This Row],[Realizado - Janeiro]]</f>
        <v>0</v>
      </c>
      <c r="Y89" s="3">
        <f>Tabela8[[#This Row],[Saldo de Dezembro]]-Tabela8[[#This Row],[Realizado - Janeiro]]</f>
        <v>0</v>
      </c>
      <c r="Z89" s="14">
        <v>0</v>
      </c>
      <c r="AA89" s="3">
        <f>Tabela8[[#This Row],[Total realizado até Janeiro]]+Tabela8[[#This Row],[Realizado - Fevereiro]]</f>
        <v>0</v>
      </c>
      <c r="AB89" s="14">
        <f>Tabela8[[#This Row],[Saldo de Janeiro]]-Tabela8[[#This Row],[Realizado - Fevereiro]]</f>
        <v>0</v>
      </c>
      <c r="AC89" s="4">
        <v>0</v>
      </c>
      <c r="AD89" s="55">
        <f>Tabela8[[#This Row],[Total realizado até Fevereiro]]+Tabela8[[#This Row],[Realizado - Março]]</f>
        <v>0</v>
      </c>
      <c r="AE89" s="55">
        <f>Tabela8[[#This Row],[Saldo de Fevereiro]]-Tabela8[[#This Row],[Realizado - Março]]</f>
        <v>0</v>
      </c>
    </row>
    <row r="90" spans="2:31" s="15" customFormat="1" ht="14.15" customHeight="1" x14ac:dyDescent="0.35">
      <c r="B90" s="36" t="s">
        <v>355</v>
      </c>
      <c r="C90" s="16" t="s">
        <v>28</v>
      </c>
      <c r="D90" s="16" t="s">
        <v>356</v>
      </c>
      <c r="E90" s="16" t="s">
        <v>377</v>
      </c>
      <c r="F90" s="16" t="s">
        <v>378</v>
      </c>
      <c r="G90" s="16" t="s">
        <v>379</v>
      </c>
      <c r="H90" s="16" t="s">
        <v>359</v>
      </c>
      <c r="I90" s="17">
        <v>0</v>
      </c>
      <c r="J90" s="17">
        <v>0</v>
      </c>
      <c r="K90" s="17">
        <v>0</v>
      </c>
      <c r="L90" s="17">
        <v>0</v>
      </c>
      <c r="M90" s="17">
        <v>0</v>
      </c>
      <c r="N90" s="17"/>
      <c r="O90" s="22">
        <f>SUM(Tabela8[[#This Row],[Realizado - Julho]:[Realizado - Outubro]])</f>
        <v>0</v>
      </c>
      <c r="P90" s="22">
        <f>Tabela8[[#This Row],[Saldo julho/25]]-Tabela8[[#This Row],[Total realizado até out/2025]]</f>
        <v>0</v>
      </c>
      <c r="Q90" s="17">
        <v>0</v>
      </c>
      <c r="R90" s="17">
        <f>Tabela8[[#This Row],[Realizado - Novembro]]+Tabela8[[#This Row],[Total realizado até out/2025]]</f>
        <v>0</v>
      </c>
      <c r="S90" s="17">
        <f>Tabela8[[#This Row],[Saldo de Outubro]]-Tabela8[[#This Row],[Realizado - Novembro]]</f>
        <v>0</v>
      </c>
      <c r="T90" s="17">
        <v>0</v>
      </c>
      <c r="U90" s="17">
        <f>Tabela8[[#This Row],[Realizado - Dezembro]]+Tabela8[[#This Row],[Total realizado até novembro]]</f>
        <v>0</v>
      </c>
      <c r="V90" s="14">
        <f>Tabela8[[#This Row],[Saldo de Novembro]]-Tabela8[[#This Row],[Realizado - Dezembro]]</f>
        <v>0</v>
      </c>
      <c r="W90" s="3">
        <v>0</v>
      </c>
      <c r="X90" s="3">
        <f>Tabela8[[#This Row],[Total realizado até Dezembro]]+Tabela8[[#This Row],[Realizado - Janeiro]]</f>
        <v>0</v>
      </c>
      <c r="Y90" s="3">
        <f>Tabela8[[#This Row],[Saldo de Dezembro]]-Tabela8[[#This Row],[Realizado - Janeiro]]</f>
        <v>0</v>
      </c>
      <c r="Z90" s="14">
        <v>0</v>
      </c>
      <c r="AA90" s="3">
        <f>Tabela8[[#This Row],[Total realizado até Janeiro]]+Tabela8[[#This Row],[Realizado - Fevereiro]]</f>
        <v>0</v>
      </c>
      <c r="AB90" s="14">
        <f>Tabela8[[#This Row],[Saldo de Janeiro]]-Tabela8[[#This Row],[Realizado - Fevereiro]]</f>
        <v>0</v>
      </c>
      <c r="AC90" s="4">
        <v>0</v>
      </c>
      <c r="AD90" s="55">
        <f>Tabela8[[#This Row],[Total realizado até Fevereiro]]+Tabela8[[#This Row],[Realizado - Março]]</f>
        <v>0</v>
      </c>
      <c r="AE90" s="55">
        <f>Tabela8[[#This Row],[Saldo de Fevereiro]]-Tabela8[[#This Row],[Realizado - Março]]</f>
        <v>0</v>
      </c>
    </row>
    <row r="91" spans="2:31" s="15" customFormat="1" ht="14.15" customHeight="1" x14ac:dyDescent="0.35">
      <c r="B91" s="36" t="s">
        <v>355</v>
      </c>
      <c r="C91" s="16" t="s">
        <v>28</v>
      </c>
      <c r="D91" s="16" t="s">
        <v>356</v>
      </c>
      <c r="E91" s="16" t="s">
        <v>380</v>
      </c>
      <c r="F91" s="16" t="s">
        <v>381</v>
      </c>
      <c r="G91" s="16" t="s">
        <v>382</v>
      </c>
      <c r="H91" s="37">
        <v>0</v>
      </c>
      <c r="I91" s="17">
        <v>0</v>
      </c>
      <c r="J91" s="17">
        <v>0</v>
      </c>
      <c r="K91" s="17">
        <v>0</v>
      </c>
      <c r="L91" s="17">
        <v>0</v>
      </c>
      <c r="M91" s="17">
        <v>0</v>
      </c>
      <c r="N91" s="17">
        <v>0</v>
      </c>
      <c r="O91" s="22">
        <f>SUM(Tabela8[[#This Row],[Realizado - Julho]:[Realizado - Outubro]])</f>
        <v>0</v>
      </c>
      <c r="P91" s="22">
        <v>662400</v>
      </c>
      <c r="Q91" s="17">
        <v>0</v>
      </c>
      <c r="R91" s="17">
        <f>Tabela8[[#This Row],[Realizado - Novembro]]+Tabela8[[#This Row],[Total realizado até out/2025]]</f>
        <v>0</v>
      </c>
      <c r="S91" s="17">
        <f>Tabela8[[#This Row],[Saldo de Outubro]]-Tabela8[[#This Row],[Realizado - Novembro]]</f>
        <v>662400</v>
      </c>
      <c r="T91" s="14">
        <v>220800</v>
      </c>
      <c r="U91" s="17">
        <f>Tabela8[[#This Row],[Realizado - Dezembro]]+Tabela8[[#This Row],[Total realizado até novembro]]</f>
        <v>220800</v>
      </c>
      <c r="V91" s="3">
        <f>Tabela8[[#This Row],[Saldo de Novembro]]-Tabela8[[#This Row],[Realizado - Dezembro]]</f>
        <v>441600</v>
      </c>
      <c r="W91" s="3">
        <v>0</v>
      </c>
      <c r="X91" s="3">
        <f>Tabela8[[#This Row],[Total realizado até Dezembro]]+Tabela8[[#This Row],[Realizado - Janeiro]]</f>
        <v>220800</v>
      </c>
      <c r="Y91" s="3">
        <f>Tabela8[[#This Row],[Saldo de Dezembro]]-Tabela8[[#This Row],[Realizado - Janeiro]]</f>
        <v>441600</v>
      </c>
      <c r="Z91" s="14">
        <v>0</v>
      </c>
      <c r="AA91" s="3">
        <v>220800</v>
      </c>
      <c r="AB91" s="14">
        <v>441600</v>
      </c>
      <c r="AC91" s="4">
        <v>0</v>
      </c>
      <c r="AD91" s="55">
        <f>Tabela8[[#This Row],[Total realizado até Fevereiro]]+Tabela8[[#This Row],[Realizado - Março]]</f>
        <v>220800</v>
      </c>
      <c r="AE91" s="55">
        <f>Tabela8[[#This Row],[Saldo de Fevereiro]]-Tabela8[[#This Row],[Realizado - Março]]</f>
        <v>441600</v>
      </c>
    </row>
    <row r="92" spans="2:31" s="15" customFormat="1" ht="14.15" customHeight="1" x14ac:dyDescent="0.35">
      <c r="B92" s="36" t="s">
        <v>355</v>
      </c>
      <c r="C92" s="16" t="s">
        <v>35</v>
      </c>
      <c r="D92" s="16" t="s">
        <v>356</v>
      </c>
      <c r="E92" s="16" t="s">
        <v>383</v>
      </c>
      <c r="F92" s="16" t="s">
        <v>384</v>
      </c>
      <c r="G92" s="16" t="s">
        <v>385</v>
      </c>
      <c r="H92" s="16" t="s">
        <v>359</v>
      </c>
      <c r="I92" s="17">
        <v>0</v>
      </c>
      <c r="J92" s="17">
        <v>0</v>
      </c>
      <c r="K92" s="17">
        <v>0</v>
      </c>
      <c r="L92" s="17">
        <v>0</v>
      </c>
      <c r="M92" s="17">
        <v>0</v>
      </c>
      <c r="N92" s="17">
        <v>0</v>
      </c>
      <c r="O92" s="17">
        <f>SUM(Tabela8[[#This Row],[Realizado - Julho]:[Realizado - Outubro]])</f>
        <v>0</v>
      </c>
      <c r="P92" s="17">
        <f>Tabela8[[#This Row],[Saldo junho/25]]-Tabela8[[#This Row],[Total realizado até out/2025]]</f>
        <v>0</v>
      </c>
      <c r="Q92" s="17">
        <v>0</v>
      </c>
      <c r="R92" s="17">
        <f>Tabela8[[#This Row],[Realizado - Novembro]]+Tabela8[[#This Row],[Total realizado até out/2025]]</f>
        <v>0</v>
      </c>
      <c r="S92" s="17">
        <f>Tabela8[[#This Row],[Saldo de Outubro]]-Tabela8[[#This Row],[Realizado - Novembro]]</f>
        <v>0</v>
      </c>
      <c r="T92" s="17"/>
      <c r="U92" s="17">
        <f>Tabela8[[#This Row],[Realizado - Dezembro]]+Tabela8[[#This Row],[Total realizado até novembro]]</f>
        <v>0</v>
      </c>
      <c r="V92" s="17">
        <f>Tabela8[[#This Row],[Saldo de Outubro]]-Tabela8[[#This Row],[Realizado - Novembro]]</f>
        <v>0</v>
      </c>
      <c r="W92" s="3"/>
      <c r="X92" s="3">
        <f>Tabela8[[#This Row],[Total realizado até Dezembro]]+Tabela8[[#This Row],[Realizado - Janeiro]]</f>
        <v>0</v>
      </c>
      <c r="Y92" s="3">
        <f>Tabela8[[#This Row],[Saldo de Dezembro]]-Tabela8[[#This Row],[Realizado - Janeiro]]</f>
        <v>0</v>
      </c>
      <c r="Z92" s="14">
        <v>0</v>
      </c>
      <c r="AA92" s="3">
        <f>Tabela8[[#This Row],[Total realizado até Janeiro]]+Tabela8[[#This Row],[Realizado - Fevereiro]]</f>
        <v>0</v>
      </c>
      <c r="AB92" s="14">
        <f>Tabela8[[#This Row],[Saldo de Janeiro]]-Tabela8[[#This Row],[Realizado - Fevereiro]]</f>
        <v>0</v>
      </c>
      <c r="AC92" s="4">
        <v>0</v>
      </c>
      <c r="AD92" s="55">
        <f>Tabela8[[#This Row],[Total realizado até Fevereiro]]+Tabela8[[#This Row],[Realizado - Março]]</f>
        <v>0</v>
      </c>
      <c r="AE92" s="55">
        <f>Tabela8[[#This Row],[Saldo de Fevereiro]]-Tabela8[[#This Row],[Realizado - Março]]</f>
        <v>0</v>
      </c>
    </row>
    <row r="93" spans="2:31" s="15" customFormat="1" ht="14.15" customHeight="1" x14ac:dyDescent="0.35">
      <c r="B93" s="36" t="s">
        <v>386</v>
      </c>
      <c r="C93" s="16" t="s">
        <v>28</v>
      </c>
      <c r="D93" s="16" t="s">
        <v>387</v>
      </c>
      <c r="E93" s="16" t="s">
        <v>388</v>
      </c>
      <c r="F93" s="16" t="s">
        <v>389</v>
      </c>
      <c r="G93" s="16" t="s">
        <v>390</v>
      </c>
      <c r="H93" s="16" t="s">
        <v>391</v>
      </c>
      <c r="I93" s="17">
        <v>52286.41</v>
      </c>
      <c r="J93" s="17">
        <v>50469.14</v>
      </c>
      <c r="K93" s="17">
        <v>650</v>
      </c>
      <c r="L93" s="17">
        <v>4621.37</v>
      </c>
      <c r="M93" s="17">
        <v>4621.37</v>
      </c>
      <c r="N93" s="17">
        <v>80</v>
      </c>
      <c r="O93" s="22">
        <f>SUM(Tabela8[[#This Row],[Realizado - Julho]:[Realizado - Outubro]])</f>
        <v>9972.74</v>
      </c>
      <c r="P93" s="22">
        <f>Tabela8[[#This Row],[Saldo julho/25]]-Tabela8[[#This Row],[Total realizado até out/2025]]</f>
        <v>40496.400000000001</v>
      </c>
      <c r="Q93" s="17">
        <v>4621.37</v>
      </c>
      <c r="R93" s="17">
        <f>Tabela8[[#This Row],[Realizado - Novembro]]+Tabela8[[#This Row],[Total realizado até out/2025]]</f>
        <v>14594.11</v>
      </c>
      <c r="S93" s="17">
        <f>Tabela8[[#This Row],[Saldo de Outubro]]-Tabela8[[#This Row],[Realizado - Novembro]]</f>
        <v>35875.03</v>
      </c>
      <c r="T93" s="17">
        <v>4621.37</v>
      </c>
      <c r="U93" s="17">
        <f>Tabela8[[#This Row],[Realizado - Dezembro]]+Tabela8[[#This Row],[Total realizado até novembro]]</f>
        <v>19215.48</v>
      </c>
      <c r="V93" s="14">
        <f>Tabela8[[#This Row],[Saldo de Novembro]]-Tabela8[[#This Row],[Realizado - Dezembro]]</f>
        <v>31253.66</v>
      </c>
      <c r="W93" s="31">
        <v>4621.37</v>
      </c>
      <c r="X93" s="3">
        <f>Tabela8[[#This Row],[Total realizado até Dezembro]]+Tabela8[[#This Row],[Realizado - Janeiro]]</f>
        <v>23836.85</v>
      </c>
      <c r="Y93" s="3">
        <f>Tabela8[[#This Row],[Saldo de Dezembro]]-Tabela8[[#This Row],[Realizado - Janeiro]]</f>
        <v>26632.29</v>
      </c>
      <c r="Z93" s="14">
        <v>4621.37</v>
      </c>
      <c r="AA93" s="3">
        <v>28458.219999999998</v>
      </c>
      <c r="AB93" s="14">
        <v>22010.920000000002</v>
      </c>
      <c r="AC93" s="4">
        <v>4621.37</v>
      </c>
      <c r="AD93" s="55">
        <f>Tabela8[[#This Row],[Total realizado até Fevereiro]]+Tabela8[[#This Row],[Realizado - Março]]</f>
        <v>33079.589999999997</v>
      </c>
      <c r="AE93" s="55">
        <f>Tabela8[[#This Row],[Saldo de Fevereiro]]-Tabela8[[#This Row],[Realizado - Março]]</f>
        <v>17389.550000000003</v>
      </c>
    </row>
    <row r="94" spans="2:31" s="15" customFormat="1" ht="14.15" customHeight="1" x14ac:dyDescent="0.35">
      <c r="B94" s="36" t="s">
        <v>392</v>
      </c>
      <c r="C94" s="16" t="s">
        <v>28</v>
      </c>
      <c r="D94" s="16" t="s">
        <v>393</v>
      </c>
      <c r="E94" s="16" t="s">
        <v>394</v>
      </c>
      <c r="F94" s="16" t="s">
        <v>395</v>
      </c>
      <c r="G94" s="16" t="s">
        <v>120</v>
      </c>
      <c r="H94" s="16" t="s">
        <v>396</v>
      </c>
      <c r="I94" s="17">
        <v>284730.53999999998</v>
      </c>
      <c r="J94" s="17">
        <v>273598.78999999998</v>
      </c>
      <c r="K94" s="17">
        <v>15646.72</v>
      </c>
      <c r="L94" s="17">
        <v>1245.74</v>
      </c>
      <c r="M94" s="17">
        <v>6646</v>
      </c>
      <c r="N94" s="17">
        <v>900</v>
      </c>
      <c r="O94" s="22">
        <f>SUM(Tabela8[[#This Row],[Realizado - Julho]:[Realizado - Outubro]])</f>
        <v>24438.46</v>
      </c>
      <c r="P94" s="22">
        <f>Tabela8[[#This Row],[Saldo julho/25]]-Tabela8[[#This Row],[Total realizado até out/2025]]</f>
        <v>249160.33</v>
      </c>
      <c r="Q94" s="17">
        <v>26849.58</v>
      </c>
      <c r="R94" s="17">
        <f>Tabela8[[#This Row],[Realizado - Novembro]]+Tabela8[[#This Row],[Total realizado até out/2025]]</f>
        <v>51288.04</v>
      </c>
      <c r="S94" s="17">
        <f>Tabela8[[#This Row],[Saldo de Outubro]]-Tabela8[[#This Row],[Realizado - Novembro]]</f>
        <v>222310.75</v>
      </c>
      <c r="T94" s="17">
        <v>11145.11</v>
      </c>
      <c r="U94" s="17">
        <f>Tabela8[[#This Row],[Realizado - Dezembro]]+Tabela8[[#This Row],[Total realizado até novembro]]</f>
        <v>62433.15</v>
      </c>
      <c r="V94" s="14">
        <f>Tabela8[[#This Row],[Saldo de Novembro]]-Tabela8[[#This Row],[Realizado - Dezembro]]</f>
        <v>211165.64</v>
      </c>
      <c r="W94" s="3">
        <v>11131.75</v>
      </c>
      <c r="X94" s="3">
        <f>Tabela8[[#This Row],[Total realizado até Dezembro]]+Tabela8[[#This Row],[Realizado - Janeiro]]</f>
        <v>73564.899999999994</v>
      </c>
      <c r="Y94" s="3">
        <f>Tabela8[[#This Row],[Saldo de Dezembro]]-Tabela8[[#This Row],[Realizado - Janeiro]]</f>
        <v>200033.89</v>
      </c>
      <c r="Z94" s="14">
        <v>11289.21</v>
      </c>
      <c r="AA94" s="3">
        <v>84854.109999999986</v>
      </c>
      <c r="AB94" s="14">
        <v>188744.68000000002</v>
      </c>
      <c r="AC94" s="4">
        <v>0</v>
      </c>
      <c r="AD94" s="55">
        <f>Tabela8[[#This Row],[Total realizado até Fevereiro]]+Tabela8[[#This Row],[Realizado - Março]]</f>
        <v>84854.109999999986</v>
      </c>
      <c r="AE94" s="55">
        <f>Tabela8[[#This Row],[Saldo de Fevereiro]]-Tabela8[[#This Row],[Realizado - Março]]</f>
        <v>188744.68000000002</v>
      </c>
    </row>
    <row r="95" spans="2:31" s="15" customFormat="1" ht="14.15" customHeight="1" x14ac:dyDescent="0.35">
      <c r="B95" s="36" t="s">
        <v>397</v>
      </c>
      <c r="C95" s="16" t="s">
        <v>35</v>
      </c>
      <c r="D95" s="16" t="s">
        <v>398</v>
      </c>
      <c r="E95" s="16" t="s">
        <v>399</v>
      </c>
      <c r="F95" s="16" t="s">
        <v>400</v>
      </c>
      <c r="G95" s="16" t="s">
        <v>367</v>
      </c>
      <c r="H95" s="16" t="s">
        <v>401</v>
      </c>
      <c r="I95" s="17">
        <v>647581.22</v>
      </c>
      <c r="J95" s="17">
        <v>0</v>
      </c>
      <c r="K95" s="17">
        <v>0</v>
      </c>
      <c r="L95" s="17">
        <v>0</v>
      </c>
      <c r="M95" s="17">
        <v>0</v>
      </c>
      <c r="N95" s="17">
        <v>0</v>
      </c>
      <c r="O95" s="22">
        <f>SUM(Tabela8[[#This Row],[Realizado - Julho]:[Realizado - Outubro]])</f>
        <v>0</v>
      </c>
      <c r="P95" s="22">
        <f>Tabela8[[#This Row],[Saldo julho/25]]-Tabela8[[#This Row],[Total realizado até out/2025]]</f>
        <v>0</v>
      </c>
      <c r="Q95" s="17">
        <v>0</v>
      </c>
      <c r="R95" s="17">
        <f>Tabela8[[#This Row],[Realizado - Novembro]]+Tabela8[[#This Row],[Total realizado até out/2025]]</f>
        <v>0</v>
      </c>
      <c r="S95" s="17">
        <f>Tabela8[[#This Row],[Saldo de Outubro]]-Tabela8[[#This Row],[Realizado - Novembro]]</f>
        <v>0</v>
      </c>
      <c r="T95" s="17">
        <v>0</v>
      </c>
      <c r="U95" s="17">
        <f>Tabela8[[#This Row],[Realizado - Dezembro]]+Tabela8[[#This Row],[Total realizado até novembro]]</f>
        <v>0</v>
      </c>
      <c r="V95" s="14">
        <f>Tabela8[[#This Row],[Saldo de Novembro]]-Tabela8[[#This Row],[Realizado - Dezembro]]</f>
        <v>0</v>
      </c>
      <c r="W95" s="3">
        <v>0</v>
      </c>
      <c r="X95" s="3">
        <f>Tabela8[[#This Row],[Total realizado até Dezembro]]+Tabela8[[#This Row],[Realizado - Janeiro]]</f>
        <v>0</v>
      </c>
      <c r="Y95" s="3">
        <f>Tabela8[[#This Row],[Saldo de Dezembro]]-Tabela8[[#This Row],[Realizado - Janeiro]]</f>
        <v>0</v>
      </c>
      <c r="Z95" s="14">
        <v>0</v>
      </c>
      <c r="AA95" s="3">
        <f>Tabela8[[#This Row],[Total realizado até Janeiro]]+Tabela8[[#This Row],[Realizado - Fevereiro]]</f>
        <v>0</v>
      </c>
      <c r="AB95" s="14">
        <f>Tabela8[[#This Row],[Saldo de Janeiro]]-Tabela8[[#This Row],[Realizado - Fevereiro]]</f>
        <v>0</v>
      </c>
      <c r="AC95" s="4">
        <v>0</v>
      </c>
      <c r="AD95" s="55">
        <f>Tabela8[[#This Row],[Total realizado até Fevereiro]]+Tabela8[[#This Row],[Realizado - Março]]</f>
        <v>0</v>
      </c>
      <c r="AE95" s="55">
        <f>Tabela8[[#This Row],[Saldo de Fevereiro]]-Tabela8[[#This Row],[Realizado - Março]]</f>
        <v>0</v>
      </c>
    </row>
    <row r="96" spans="2:31" s="15" customFormat="1" ht="14.15" customHeight="1" x14ac:dyDescent="0.35">
      <c r="B96" s="36" t="s">
        <v>402</v>
      </c>
      <c r="C96" s="16" t="s">
        <v>28</v>
      </c>
      <c r="D96" s="16" t="s">
        <v>403</v>
      </c>
      <c r="E96" s="16" t="s">
        <v>404</v>
      </c>
      <c r="F96" s="16" t="s">
        <v>405</v>
      </c>
      <c r="G96" s="16" t="s">
        <v>39</v>
      </c>
      <c r="H96" s="16" t="s">
        <v>406</v>
      </c>
      <c r="I96" s="17">
        <v>93606.42</v>
      </c>
      <c r="J96" s="17">
        <v>82810.91</v>
      </c>
      <c r="K96" s="17">
        <v>1706.8</v>
      </c>
      <c r="L96" s="17">
        <v>2133.5</v>
      </c>
      <c r="M96" s="17">
        <v>426.7</v>
      </c>
      <c r="N96" s="17">
        <v>256.02</v>
      </c>
      <c r="O96" s="22">
        <f>SUM(Tabela8[[#This Row],[Realizado - Julho]:[Realizado - Outubro]])</f>
        <v>4523.0200000000004</v>
      </c>
      <c r="P96" s="22">
        <f>Tabela8[[#This Row],[Saldo julho/25]]-Tabela8[[#This Row],[Total realizado até out/2025]]</f>
        <v>78287.89</v>
      </c>
      <c r="Q96" s="17">
        <v>1408.11</v>
      </c>
      <c r="R96" s="17">
        <f>Tabela8[[#This Row],[Realizado - Novembro]]+Tabela8[[#This Row],[Total realizado até out/2025]]</f>
        <v>5931.13</v>
      </c>
      <c r="S96" s="17">
        <f>Tabela8[[#This Row],[Saldo de Outubro]]-Tabela8[[#This Row],[Realizado - Novembro]]</f>
        <v>76879.78</v>
      </c>
      <c r="T96" s="17">
        <v>2560.1999999999998</v>
      </c>
      <c r="U96" s="17">
        <f>Tabela8[[#This Row],[Realizado - Dezembro]]+Tabela8[[#This Row],[Total realizado até novembro]]</f>
        <v>8491.33</v>
      </c>
      <c r="V96" s="14">
        <f>Tabela8[[#This Row],[Saldo de Novembro]]-Tabela8[[#This Row],[Realizado - Dezembro]]</f>
        <v>74319.58</v>
      </c>
      <c r="W96" s="3">
        <v>5205.74</v>
      </c>
      <c r="X96" s="3">
        <f>Tabela8[[#This Row],[Total realizado até Dezembro]]+Tabela8[[#This Row],[Realizado - Janeiro]]</f>
        <v>13697.07</v>
      </c>
      <c r="Y96" s="3">
        <f>Tabela8[[#This Row],[Saldo de Dezembro]]-Tabela8[[#This Row],[Realizado - Janeiro]]</f>
        <v>69113.84</v>
      </c>
      <c r="Z96" s="14">
        <v>1493.45</v>
      </c>
      <c r="AA96" s="3">
        <v>15190.52</v>
      </c>
      <c r="AB96" s="14">
        <v>67620.39</v>
      </c>
      <c r="AC96" s="4">
        <v>3799.33</v>
      </c>
      <c r="AD96" s="55">
        <f>Tabela8[[#This Row],[Total realizado até Fevereiro]]+Tabela8[[#This Row],[Realizado - Março]]</f>
        <v>18989.849999999999</v>
      </c>
      <c r="AE96" s="55">
        <f>Tabela8[[#This Row],[Saldo de Fevereiro]]-Tabela8[[#This Row],[Realizado - Março]]</f>
        <v>63821.06</v>
      </c>
    </row>
    <row r="97" spans="2:31" s="15" customFormat="1" ht="14.15" customHeight="1" x14ac:dyDescent="0.35">
      <c r="B97" s="36" t="s">
        <v>407</v>
      </c>
      <c r="C97" s="21" t="s">
        <v>35</v>
      </c>
      <c r="D97" s="16" t="s">
        <v>408</v>
      </c>
      <c r="E97" s="16" t="s">
        <v>409</v>
      </c>
      <c r="F97" s="16" t="s">
        <v>410</v>
      </c>
      <c r="G97" s="16" t="s">
        <v>39</v>
      </c>
      <c r="H97" s="21" t="s">
        <v>411</v>
      </c>
      <c r="I97" s="32">
        <v>28805955.710000001</v>
      </c>
      <c r="J97" s="17"/>
      <c r="K97" s="14">
        <v>3674566.87</v>
      </c>
      <c r="L97" s="17">
        <v>1505550.28</v>
      </c>
      <c r="M97" s="17">
        <v>2373182.5300000003</v>
      </c>
      <c r="N97" s="17">
        <v>359751.17000000004</v>
      </c>
      <c r="O97" s="14">
        <f>SUM(Tabela8[[#This Row],[Realizado - Julho]:[Realizado - Outubro]])</f>
        <v>7913050.8500000006</v>
      </c>
      <c r="P97" s="14">
        <f>Tabela8[[#This Row],[Saldo junho/25]]-Tabela8[[#This Row],[Total realizado até out/2025]]</f>
        <v>20892904.859999999</v>
      </c>
      <c r="Q97" s="17">
        <v>497962.14</v>
      </c>
      <c r="R97" s="14">
        <f>Tabela8[[#This Row],[Realizado - Novembro]]+Tabela8[[#This Row],[Total realizado até out/2025]]</f>
        <v>8411012.9900000002</v>
      </c>
      <c r="S97" s="14">
        <f>Tabela8[[#This Row],[Saldo de Outubro]]-Tabela8[[#This Row],[Realizado - Novembro]]</f>
        <v>20394942.719999999</v>
      </c>
      <c r="T97" s="17">
        <v>1115142.6599999999</v>
      </c>
      <c r="U97" s="14">
        <f>Tabela8[[#This Row],[Realizado - Dezembro]]+Tabela8[[#This Row],[Total realizado até novembro]]</f>
        <v>9526155.6500000004</v>
      </c>
      <c r="V97" s="14">
        <f>Tabela8[[#This Row],[Saldo de Novembro]]-Tabela8[[#This Row],[Realizado - Dezembro]]</f>
        <v>19279800.059999999</v>
      </c>
      <c r="W97" s="3">
        <v>359169.25</v>
      </c>
      <c r="X97" s="3">
        <f>Tabela8[[#This Row],[Total realizado até Dezembro]]+Tabela8[[#This Row],[Realizado - Janeiro]]</f>
        <v>9885324.9000000004</v>
      </c>
      <c r="Y97" s="3">
        <f>Tabela8[[#This Row],[Saldo de Dezembro]]-Tabela8[[#This Row],[Realizado - Janeiro]]</f>
        <v>18920630.809999999</v>
      </c>
      <c r="Z97" s="14">
        <v>166344.57</v>
      </c>
      <c r="AA97" s="3">
        <v>10051669.470000001</v>
      </c>
      <c r="AB97" s="14">
        <v>18754286.239999998</v>
      </c>
      <c r="AC97" s="4">
        <v>0</v>
      </c>
      <c r="AD97" s="55">
        <f>Tabela8[[#This Row],[Total realizado até Fevereiro]]+Tabela8[[#This Row],[Realizado - Março]]</f>
        <v>10051669.470000001</v>
      </c>
      <c r="AE97" s="55">
        <f>Tabela8[[#This Row],[Saldo de Fevereiro]]-Tabela8[[#This Row],[Realizado - Março]]</f>
        <v>18754286.239999998</v>
      </c>
    </row>
    <row r="98" spans="2:31" s="15" customFormat="1" ht="14.15" customHeight="1" x14ac:dyDescent="0.35">
      <c r="B98" s="36" t="s">
        <v>407</v>
      </c>
      <c r="C98" s="21" t="s">
        <v>412</v>
      </c>
      <c r="D98" s="16" t="s">
        <v>408</v>
      </c>
      <c r="E98" s="16" t="s">
        <v>413</v>
      </c>
      <c r="F98" s="16" t="s">
        <v>414</v>
      </c>
      <c r="G98" s="16" t="s">
        <v>39</v>
      </c>
      <c r="H98" s="49" t="s">
        <v>415</v>
      </c>
      <c r="I98" s="17">
        <v>2446278.19</v>
      </c>
      <c r="J98" s="17">
        <f>Tabela8[[#This Row],[Saldo junho/25]]-Tabela8[[#This Row],[Realizado - Julho]]</f>
        <v>2446278.19</v>
      </c>
      <c r="K98" s="17">
        <v>0</v>
      </c>
      <c r="L98" s="17">
        <v>0</v>
      </c>
      <c r="M98" s="17">
        <v>0</v>
      </c>
      <c r="N98" s="17">
        <v>0</v>
      </c>
      <c r="O98" s="17">
        <v>0</v>
      </c>
      <c r="P98" s="17">
        <v>2446278.19</v>
      </c>
      <c r="Q98" s="17">
        <v>0</v>
      </c>
      <c r="R98" s="17">
        <f>Tabela8[[#This Row],[Realizado - Novembro]]+Tabela8[[#This Row],[Total realizado até out/2025]]</f>
        <v>0</v>
      </c>
      <c r="S98" s="17">
        <f>Tabela8[[#This Row],[Saldo de Outubro]]-Tabela8[[#This Row],[Realizado - Novembro]]</f>
        <v>2446278.19</v>
      </c>
      <c r="T98" s="17"/>
      <c r="U98" s="17">
        <f>Tabela8[[#This Row],[Realizado - Dezembro]]+Tabela8[[#This Row],[Total realizado até novembro]]</f>
        <v>0</v>
      </c>
      <c r="V98" s="17">
        <f>Tabela8[[#This Row],[Saldo de Outubro]]-Tabela8[[#This Row],[Realizado - Novembro]]</f>
        <v>2446278.19</v>
      </c>
      <c r="W98" s="3">
        <v>0</v>
      </c>
      <c r="X98" s="3">
        <f>Tabela8[[#This Row],[Total realizado até Dezembro]]+Tabela8[[#This Row],[Realizado - Janeiro]]</f>
        <v>0</v>
      </c>
      <c r="Y98" s="3">
        <f>Tabela8[[#This Row],[Saldo de Dezembro]]-Tabela8[[#This Row],[Realizado - Janeiro]]</f>
        <v>2446278.19</v>
      </c>
      <c r="Z98" s="25">
        <f>VLOOKUP(Tabela8[[#This Row],[CNPJ]],'[2]Deloitte - NF de entrada - paga'!$W:$AF,10,0)</f>
        <v>33766.99</v>
      </c>
      <c r="AA98" s="3">
        <f>Tabela8[[#This Row],[Total realizado até Janeiro]]+Tabela8[[#This Row],[Realizado - Fevereiro]]</f>
        <v>33766.99</v>
      </c>
      <c r="AB98" s="14">
        <v>2446278.19</v>
      </c>
      <c r="AC98" s="4">
        <v>235765.64</v>
      </c>
      <c r="AD98" s="55">
        <f>Tabela8[[#This Row],[Total realizado até Fevereiro]]+Tabela8[[#This Row],[Realizado - Março]]</f>
        <v>269532.63</v>
      </c>
      <c r="AE98" s="55">
        <f>Tabela8[[#This Row],[Saldo de Fevereiro]]-Tabela8[[#This Row],[Realizado - Março]]</f>
        <v>2210512.5499999998</v>
      </c>
    </row>
    <row r="99" spans="2:31" s="15" customFormat="1" ht="14.15" customHeight="1" x14ac:dyDescent="0.35">
      <c r="B99" s="36" t="s">
        <v>416</v>
      </c>
      <c r="C99" s="16" t="s">
        <v>28</v>
      </c>
      <c r="D99" s="16" t="s">
        <v>417</v>
      </c>
      <c r="E99" s="16" t="s">
        <v>418</v>
      </c>
      <c r="F99" s="16" t="s">
        <v>419</v>
      </c>
      <c r="G99" s="16" t="s">
        <v>260</v>
      </c>
      <c r="H99" s="37">
        <v>0</v>
      </c>
      <c r="I99" s="17">
        <v>152145</v>
      </c>
      <c r="J99" s="17">
        <v>0</v>
      </c>
      <c r="K99" s="17">
        <v>0</v>
      </c>
      <c r="L99" s="17">
        <v>0</v>
      </c>
      <c r="M99" s="17">
        <v>0</v>
      </c>
      <c r="N99" s="17">
        <v>0</v>
      </c>
      <c r="O99" s="22">
        <f>SUM(Tabela8[[#This Row],[Realizado - Julho]:[Realizado - Outubro]])</f>
        <v>0</v>
      </c>
      <c r="P99" s="22">
        <f>Tabela8[[#This Row],[Saldo julho/25]]-Tabela8[[#This Row],[Total realizado até out/2025]]</f>
        <v>0</v>
      </c>
      <c r="Q99" s="17">
        <v>0</v>
      </c>
      <c r="R99" s="17">
        <f>Tabela8[[#This Row],[Realizado - Novembro]]+Tabela8[[#This Row],[Total realizado até out/2025]]</f>
        <v>0</v>
      </c>
      <c r="S99" s="17">
        <f>Tabela8[[#This Row],[Saldo de Outubro]]-Tabela8[[#This Row],[Realizado - Novembro]]</f>
        <v>0</v>
      </c>
      <c r="T99" s="17">
        <v>0</v>
      </c>
      <c r="U99" s="17">
        <f>Tabela8[[#This Row],[Realizado - Dezembro]]+Tabela8[[#This Row],[Total realizado até novembro]]</f>
        <v>0</v>
      </c>
      <c r="V99" s="14">
        <f>Tabela8[[#This Row],[Saldo de Novembro]]-Tabela8[[#This Row],[Realizado - Dezembro]]</f>
        <v>0</v>
      </c>
      <c r="W99" s="3">
        <v>0</v>
      </c>
      <c r="X99" s="3">
        <f>Tabela8[[#This Row],[Total realizado até Dezembro]]+Tabela8[[#This Row],[Realizado - Janeiro]]</f>
        <v>0</v>
      </c>
      <c r="Y99" s="17">
        <v>152145</v>
      </c>
      <c r="Z99" s="14">
        <v>3336.54</v>
      </c>
      <c r="AA99" s="3">
        <v>3336.54</v>
      </c>
      <c r="AB99" s="14">
        <v>148808.46</v>
      </c>
      <c r="AC99" s="4">
        <v>3280.93</v>
      </c>
      <c r="AD99" s="55">
        <f>Tabela8[[#This Row],[Total realizado até Fevereiro]]+Tabela8[[#This Row],[Realizado - Março]]</f>
        <v>6617.4699999999993</v>
      </c>
      <c r="AE99" s="55">
        <f>Tabela8[[#This Row],[Saldo de Fevereiro]]-Tabela8[[#This Row],[Realizado - Março]]</f>
        <v>145527.53</v>
      </c>
    </row>
    <row r="100" spans="2:31" s="15" customFormat="1" ht="14.15" customHeight="1" x14ac:dyDescent="0.35">
      <c r="B100" s="36" t="s">
        <v>416</v>
      </c>
      <c r="C100" s="16" t="s">
        <v>28</v>
      </c>
      <c r="D100" s="16" t="s">
        <v>417</v>
      </c>
      <c r="E100" s="16" t="s">
        <v>420</v>
      </c>
      <c r="F100" s="16" t="s">
        <v>421</v>
      </c>
      <c r="G100" s="16" t="s">
        <v>241</v>
      </c>
      <c r="H100" s="37">
        <v>0</v>
      </c>
      <c r="I100" s="17">
        <v>100096.2</v>
      </c>
      <c r="J100" s="17">
        <v>0</v>
      </c>
      <c r="K100" s="17">
        <v>0</v>
      </c>
      <c r="L100" s="17">
        <v>0</v>
      </c>
      <c r="M100" s="17">
        <v>0</v>
      </c>
      <c r="N100" s="17">
        <v>0</v>
      </c>
      <c r="O100" s="22">
        <f>SUM(Tabela8[[#This Row],[Realizado - Julho]:[Realizado - Outubro]])</f>
        <v>0</v>
      </c>
      <c r="P100" s="17">
        <v>100096.2</v>
      </c>
      <c r="Q100" s="17">
        <v>2001.92</v>
      </c>
      <c r="R100" s="17">
        <f>Tabela8[[#This Row],[Realizado - Novembro]]+Tabela8[[#This Row],[Total realizado até out/2025]]</f>
        <v>2001.92</v>
      </c>
      <c r="S100" s="17">
        <f>Tabela8[[#This Row],[Saldo de Outubro]]-Tabela8[[#This Row],[Realizado - Novembro]]</f>
        <v>98094.28</v>
      </c>
      <c r="T100" s="17">
        <v>0</v>
      </c>
      <c r="U100" s="17">
        <f>Tabela8[[#This Row],[Realizado - Dezembro]]+Tabela8[[#This Row],[Total realizado até novembro]]</f>
        <v>2001.92</v>
      </c>
      <c r="V100" s="14">
        <f>Tabela8[[#This Row],[Saldo de Novembro]]-Tabela8[[#This Row],[Realizado - Dezembro]]</f>
        <v>98094.28</v>
      </c>
      <c r="W100" s="3">
        <v>0</v>
      </c>
      <c r="X100" s="3">
        <f>Tabela8[[#This Row],[Total realizado até Dezembro]]+Tabela8[[#This Row],[Realizado - Janeiro]]</f>
        <v>2001.92</v>
      </c>
      <c r="Y100" s="3">
        <f>Tabela8[[#This Row],[Saldo de Dezembro]]-Tabela8[[#This Row],[Realizado - Janeiro]]</f>
        <v>98094.28</v>
      </c>
      <c r="Z100" s="14">
        <v>3336.54</v>
      </c>
      <c r="AA100" s="3">
        <v>5338.46</v>
      </c>
      <c r="AB100" s="14">
        <v>94757.74</v>
      </c>
      <c r="AC100" s="4">
        <v>3280.93</v>
      </c>
      <c r="AD100" s="55">
        <f>Tabela8[[#This Row],[Total realizado até Fevereiro]]+Tabela8[[#This Row],[Realizado - Março]]</f>
        <v>8619.39</v>
      </c>
      <c r="AE100" s="55">
        <f>Tabela8[[#This Row],[Saldo de Fevereiro]]-Tabela8[[#This Row],[Realizado - Março]]</f>
        <v>91476.810000000012</v>
      </c>
    </row>
    <row r="101" spans="2:31" s="15" customFormat="1" ht="14.15" customHeight="1" x14ac:dyDescent="0.35">
      <c r="B101" s="36" t="s">
        <v>422</v>
      </c>
      <c r="C101" s="16" t="s">
        <v>28</v>
      </c>
      <c r="D101" s="16" t="s">
        <v>423</v>
      </c>
      <c r="E101" s="16" t="s">
        <v>424</v>
      </c>
      <c r="F101" s="16" t="s">
        <v>425</v>
      </c>
      <c r="G101" s="16" t="s">
        <v>39</v>
      </c>
      <c r="H101" s="37">
        <v>0</v>
      </c>
      <c r="I101" s="17">
        <v>0</v>
      </c>
      <c r="J101" s="17">
        <v>33825</v>
      </c>
      <c r="K101" s="17">
        <v>0</v>
      </c>
      <c r="L101" s="17">
        <v>0</v>
      </c>
      <c r="M101" s="17">
        <v>0</v>
      </c>
      <c r="N101" s="17">
        <v>8325</v>
      </c>
      <c r="O101" s="22">
        <f>SUM(Tabela8[[#This Row],[Realizado - Julho]:[Realizado - Outubro]])</f>
        <v>8325</v>
      </c>
      <c r="P101" s="22">
        <f>Tabela8[[#This Row],[Saldo julho/25]]-Tabela8[[#This Row],[Total realizado até out/2025]]</f>
        <v>25500</v>
      </c>
      <c r="Q101" s="17">
        <v>17325</v>
      </c>
      <c r="R101" s="17">
        <f>Tabela8[[#This Row],[Realizado - Novembro]]+Tabela8[[#This Row],[Total realizado até out/2025]]</f>
        <v>25650</v>
      </c>
      <c r="S101" s="17">
        <f>Tabela8[[#This Row],[Saldo de Outubro]]-Tabela8[[#This Row],[Realizado - Novembro]]</f>
        <v>8175</v>
      </c>
      <c r="T101" s="17">
        <v>0</v>
      </c>
      <c r="U101" s="17">
        <f>Tabela8[[#This Row],[Realizado - Dezembro]]+Tabela8[[#This Row],[Total realizado até novembro]]</f>
        <v>25650</v>
      </c>
      <c r="V101" s="14">
        <f>Tabela8[[#This Row],[Saldo de Novembro]]-Tabela8[[#This Row],[Realizado - Dezembro]]</f>
        <v>8175</v>
      </c>
      <c r="W101" s="3">
        <v>0</v>
      </c>
      <c r="X101" s="3">
        <f>Tabela8[[#This Row],[Total realizado até Dezembro]]+Tabela8[[#This Row],[Realizado - Janeiro]]</f>
        <v>25650</v>
      </c>
      <c r="Y101" s="3">
        <f>Tabela8[[#This Row],[Saldo de Dezembro]]-Tabela8[[#This Row],[Realizado - Janeiro]]</f>
        <v>8175</v>
      </c>
      <c r="Z101" s="14">
        <v>0</v>
      </c>
      <c r="AA101" s="3">
        <v>25650</v>
      </c>
      <c r="AB101" s="14">
        <v>8175</v>
      </c>
      <c r="AC101" s="4">
        <v>0</v>
      </c>
      <c r="AD101" s="55">
        <f>Tabela8[[#This Row],[Total realizado até Fevereiro]]+Tabela8[[#This Row],[Realizado - Março]]</f>
        <v>25650</v>
      </c>
      <c r="AE101" s="55">
        <f>Tabela8[[#This Row],[Saldo de Fevereiro]]-Tabela8[[#This Row],[Realizado - Março]]</f>
        <v>8175</v>
      </c>
    </row>
    <row r="102" spans="2:31" s="15" customFormat="1" ht="14.15" customHeight="1" x14ac:dyDescent="0.35">
      <c r="B102" s="36" t="s">
        <v>426</v>
      </c>
      <c r="C102" s="16" t="s">
        <v>28</v>
      </c>
      <c r="D102" s="16" t="s">
        <v>427</v>
      </c>
      <c r="E102" s="16" t="s">
        <v>428</v>
      </c>
      <c r="F102" s="16" t="s">
        <v>429</v>
      </c>
      <c r="G102" s="16" t="s">
        <v>430</v>
      </c>
      <c r="H102" s="16" t="s">
        <v>431</v>
      </c>
      <c r="I102" s="17">
        <v>170863.88</v>
      </c>
      <c r="J102" s="17">
        <v>150918.68</v>
      </c>
      <c r="K102" s="17">
        <v>19945.2</v>
      </c>
      <c r="L102" s="17">
        <v>19945.2</v>
      </c>
      <c r="M102" s="17">
        <v>19945.2</v>
      </c>
      <c r="N102" s="17">
        <v>19945.2</v>
      </c>
      <c r="O102" s="22">
        <f>SUM(Tabela8[[#This Row],[Realizado - Julho]:[Realizado - Outubro]])</f>
        <v>79780.800000000003</v>
      </c>
      <c r="P102" s="22">
        <f>Tabela8[[#This Row],[Saldo julho/25]]-Tabela8[[#This Row],[Total realizado até out/2025]]</f>
        <v>71137.87999999999</v>
      </c>
      <c r="Q102" s="17">
        <v>0</v>
      </c>
      <c r="R102" s="17">
        <f>Tabela8[[#This Row],[Realizado - Novembro]]+Tabela8[[#This Row],[Total realizado até out/2025]]</f>
        <v>79780.800000000003</v>
      </c>
      <c r="S102" s="17">
        <f>Tabela8[[#This Row],[Saldo de Outubro]]-Tabela8[[#This Row],[Realizado - Novembro]]</f>
        <v>71137.87999999999</v>
      </c>
      <c r="T102" s="17">
        <f>VLOOKUP(Tabela8[[#This Row],[CNPJ]],[1]DEZ.25!$W$2:$AF$1104,10,0)</f>
        <v>19945.2</v>
      </c>
      <c r="U102" s="17">
        <f>Tabela8[[#This Row],[Realizado - Dezembro]]+Tabela8[[#This Row],[Total realizado até novembro]]</f>
        <v>99726</v>
      </c>
      <c r="V102" s="14">
        <f>Tabela8[[#This Row],[Saldo de Novembro]]-Tabela8[[#This Row],[Realizado - Dezembro]]</f>
        <v>51192.679999999993</v>
      </c>
      <c r="W102" s="3">
        <v>19945.2</v>
      </c>
      <c r="X102" s="3">
        <f>Tabela8[[#This Row],[Total realizado até Dezembro]]+Tabela8[[#This Row],[Realizado - Janeiro]]</f>
        <v>119671.2</v>
      </c>
      <c r="Y102" s="3">
        <f>Tabela8[[#This Row],[Saldo de Dezembro]]-Tabela8[[#This Row],[Realizado - Janeiro]]</f>
        <v>31247.479999999992</v>
      </c>
      <c r="Z102" s="14">
        <v>0</v>
      </c>
      <c r="AA102" s="3">
        <v>119671.2</v>
      </c>
      <c r="AB102" s="14">
        <v>31247.479999999992</v>
      </c>
      <c r="AC102" s="4">
        <v>19945.2</v>
      </c>
      <c r="AD102" s="55">
        <f>Tabela8[[#This Row],[Total realizado até Fevereiro]]+Tabela8[[#This Row],[Realizado - Março]]</f>
        <v>139616.4</v>
      </c>
      <c r="AE102" s="55">
        <f>Tabela8[[#This Row],[Saldo de Fevereiro]]-Tabela8[[#This Row],[Realizado - Março]]</f>
        <v>11302.279999999992</v>
      </c>
    </row>
    <row r="103" spans="2:31" s="15" customFormat="1" ht="14.15" customHeight="1" x14ac:dyDescent="0.35">
      <c r="B103" s="36" t="s">
        <v>432</v>
      </c>
      <c r="C103" s="16" t="s">
        <v>28</v>
      </c>
      <c r="D103" s="16" t="s">
        <v>433</v>
      </c>
      <c r="E103" s="16" t="s">
        <v>434</v>
      </c>
      <c r="F103" s="16" t="s">
        <v>435</v>
      </c>
      <c r="G103" s="16" t="s">
        <v>436</v>
      </c>
      <c r="H103" s="16" t="s">
        <v>437</v>
      </c>
      <c r="I103" s="17">
        <v>28817.1</v>
      </c>
      <c r="J103" s="17">
        <v>0</v>
      </c>
      <c r="K103" s="17">
        <v>10274.75</v>
      </c>
      <c r="L103" s="17">
        <v>0</v>
      </c>
      <c r="M103" s="17">
        <v>0</v>
      </c>
      <c r="N103" s="17">
        <v>0</v>
      </c>
      <c r="O103" s="17">
        <f>SUM(Tabela8[[#This Row],[Realizado - Julho]:[Realizado - Outubro]])</f>
        <v>10274.75</v>
      </c>
      <c r="P103" s="17">
        <f>Tabela8[[#This Row],[Saldo junho/25]]-Tabela8[[#This Row],[Total realizado até out/2025]]</f>
        <v>18542.349999999999</v>
      </c>
      <c r="Q103" s="17">
        <v>0</v>
      </c>
      <c r="R103" s="17">
        <f>Tabela8[[#This Row],[Realizado - Novembro]]+Tabela8[[#This Row],[Total realizado até out/2025]]</f>
        <v>10274.75</v>
      </c>
      <c r="S103" s="17">
        <f>Tabela8[[#This Row],[Saldo de Outubro]]-Tabela8[[#This Row],[Realizado - Novembro]]</f>
        <v>18542.349999999999</v>
      </c>
      <c r="T103" s="17"/>
      <c r="U103" s="17">
        <f>Tabela8[[#This Row],[Realizado - Dezembro]]+Tabela8[[#This Row],[Total realizado até novembro]]</f>
        <v>10274.75</v>
      </c>
      <c r="V103" s="17">
        <f>Tabela8[[#This Row],[Saldo de Outubro]]-Tabela8[[#This Row],[Realizado - Novembro]]</f>
        <v>18542.349999999999</v>
      </c>
      <c r="W103" s="3"/>
      <c r="X103" s="3">
        <f>Tabela8[[#This Row],[Total realizado até Dezembro]]+Tabela8[[#This Row],[Realizado - Janeiro]]</f>
        <v>10274.75</v>
      </c>
      <c r="Y103" s="3">
        <f>Tabela8[[#This Row],[Saldo de Dezembro]]-Tabela8[[#This Row],[Realizado - Janeiro]]</f>
        <v>18542.349999999999</v>
      </c>
      <c r="Z103" s="14">
        <v>0</v>
      </c>
      <c r="AA103" s="3">
        <v>10274.75</v>
      </c>
      <c r="AB103" s="14">
        <v>18542.349999999999</v>
      </c>
      <c r="AC103" s="4">
        <v>0</v>
      </c>
      <c r="AD103" s="55">
        <f>Tabela8[[#This Row],[Total realizado até Fevereiro]]+Tabela8[[#This Row],[Realizado - Março]]</f>
        <v>10274.75</v>
      </c>
      <c r="AE103" s="55">
        <f>Tabela8[[#This Row],[Saldo de Fevereiro]]-Tabela8[[#This Row],[Realizado - Março]]</f>
        <v>18542.349999999999</v>
      </c>
    </row>
    <row r="104" spans="2:31" s="15" customFormat="1" ht="14.15" customHeight="1" x14ac:dyDescent="0.35">
      <c r="B104" s="36" t="s">
        <v>432</v>
      </c>
      <c r="C104" s="16" t="s">
        <v>412</v>
      </c>
      <c r="D104" s="16" t="s">
        <v>433</v>
      </c>
      <c r="E104" s="16" t="s">
        <v>438</v>
      </c>
      <c r="F104" s="16" t="s">
        <v>439</v>
      </c>
      <c r="G104" s="16" t="s">
        <v>175</v>
      </c>
      <c r="H104" s="16" t="s">
        <v>437</v>
      </c>
      <c r="I104" s="17">
        <v>0</v>
      </c>
      <c r="J104" s="17">
        <v>45333.82</v>
      </c>
      <c r="K104" s="17">
        <v>18633.14</v>
      </c>
      <c r="L104" s="17">
        <v>0</v>
      </c>
      <c r="M104" s="17">
        <v>0</v>
      </c>
      <c r="N104" s="17">
        <v>0</v>
      </c>
      <c r="O104" s="17">
        <f>SUM(Tabela8[[#This Row],[Realizado - Julho]:[Realizado - Outubro]])</f>
        <v>18633.14</v>
      </c>
      <c r="P104" s="17">
        <f>Tabela8[[#This Row],[Saldo julho/25]]-Tabela8[[#This Row],[Total realizado até out/2025]]</f>
        <v>26700.68</v>
      </c>
      <c r="Q104" s="17">
        <v>0</v>
      </c>
      <c r="R104" s="17">
        <f>Tabela8[[#This Row],[Realizado - Novembro]]+Tabela8[[#This Row],[Total realizado até out/2025]]</f>
        <v>18633.14</v>
      </c>
      <c r="S104" s="17">
        <f>Tabela8[[#This Row],[Saldo de Outubro]]-Tabela8[[#This Row],[Realizado - Novembro]]</f>
        <v>26700.68</v>
      </c>
      <c r="T104" s="17"/>
      <c r="U104" s="17">
        <f>Tabela8[[#This Row],[Realizado - Dezembro]]+Tabela8[[#This Row],[Total realizado até novembro]]</f>
        <v>18633.14</v>
      </c>
      <c r="V104" s="17">
        <f>Tabela8[[#This Row],[Saldo de Outubro]]-Tabela8[[#This Row],[Realizado - Novembro]]</f>
        <v>26700.68</v>
      </c>
      <c r="W104" s="3"/>
      <c r="X104" s="3">
        <f>Tabela8[[#This Row],[Total realizado até Dezembro]]+Tabela8[[#This Row],[Realizado - Janeiro]]</f>
        <v>18633.14</v>
      </c>
      <c r="Y104" s="3">
        <f>Tabela8[[#This Row],[Saldo de Dezembro]]-Tabela8[[#This Row],[Realizado - Janeiro]]</f>
        <v>26700.68</v>
      </c>
      <c r="Z104" s="14">
        <v>0</v>
      </c>
      <c r="AA104" s="3">
        <v>18633.14</v>
      </c>
      <c r="AB104" s="14">
        <v>26700.68</v>
      </c>
      <c r="AC104" s="4">
        <v>0</v>
      </c>
      <c r="AD104" s="55">
        <f>Tabela8[[#This Row],[Total realizado até Fevereiro]]+Tabela8[[#This Row],[Realizado - Março]]</f>
        <v>18633.14</v>
      </c>
      <c r="AE104" s="55">
        <f>Tabela8[[#This Row],[Saldo de Fevereiro]]-Tabela8[[#This Row],[Realizado - Março]]</f>
        <v>26700.68</v>
      </c>
    </row>
    <row r="105" spans="2:31" s="15" customFormat="1" ht="14.15" customHeight="1" x14ac:dyDescent="0.35">
      <c r="B105" s="36" t="s">
        <v>432</v>
      </c>
      <c r="C105" s="16" t="s">
        <v>412</v>
      </c>
      <c r="D105" s="16" t="s">
        <v>433</v>
      </c>
      <c r="E105" s="16" t="s">
        <v>440</v>
      </c>
      <c r="F105" s="16" t="s">
        <v>441</v>
      </c>
      <c r="G105" s="16" t="s">
        <v>114</v>
      </c>
      <c r="H105" s="16" t="s">
        <v>437</v>
      </c>
      <c r="I105" s="17">
        <v>0</v>
      </c>
      <c r="J105" s="17">
        <v>0</v>
      </c>
      <c r="K105" s="17">
        <v>0</v>
      </c>
      <c r="L105" s="17">
        <v>0</v>
      </c>
      <c r="M105" s="17">
        <v>0</v>
      </c>
      <c r="N105" s="17">
        <v>0</v>
      </c>
      <c r="O105" s="17">
        <f>SUM(Tabela8[[#This Row],[Realizado - Julho]:[Realizado - Outubro]])</f>
        <v>0</v>
      </c>
      <c r="P105" s="17">
        <f>Tabela8[[#This Row],[Saldo junho/25]]-Tabela8[[#This Row],[Total realizado até out/2025]]</f>
        <v>0</v>
      </c>
      <c r="Q105" s="17">
        <v>0</v>
      </c>
      <c r="R105" s="17">
        <f>Tabela8[[#This Row],[Realizado - Novembro]]+Tabela8[[#This Row],[Total realizado até out/2025]]</f>
        <v>0</v>
      </c>
      <c r="S105" s="17">
        <f>Tabela8[[#This Row],[Saldo de Outubro]]-Tabela8[[#This Row],[Realizado - Novembro]]</f>
        <v>0</v>
      </c>
      <c r="T105" s="17"/>
      <c r="U105" s="17">
        <f>Tabela8[[#This Row],[Realizado - Dezembro]]+Tabela8[[#This Row],[Total realizado até novembro]]</f>
        <v>0</v>
      </c>
      <c r="V105" s="17">
        <f>Tabela8[[#This Row],[Saldo de Outubro]]-Tabela8[[#This Row],[Realizado - Novembro]]</f>
        <v>0</v>
      </c>
      <c r="W105" s="3"/>
      <c r="X105" s="3">
        <f>Tabela8[[#This Row],[Total realizado até Dezembro]]+Tabela8[[#This Row],[Realizado - Janeiro]]</f>
        <v>0</v>
      </c>
      <c r="Y105" s="3">
        <f>Tabela8[[#This Row],[Saldo de Dezembro]]-Tabela8[[#This Row],[Realizado - Janeiro]]</f>
        <v>0</v>
      </c>
      <c r="Z105" s="14">
        <v>0</v>
      </c>
      <c r="AA105" s="3">
        <f>Tabela8[[#This Row],[Total realizado até Janeiro]]+Tabela8[[#This Row],[Realizado - Fevereiro]]</f>
        <v>0</v>
      </c>
      <c r="AB105" s="14">
        <f>Tabela8[[#This Row],[Saldo de Janeiro]]-Tabela8[[#This Row],[Realizado - Fevereiro]]</f>
        <v>0</v>
      </c>
      <c r="AC105" s="4">
        <v>0</v>
      </c>
      <c r="AD105" s="55">
        <f>Tabela8[[#This Row],[Total realizado até Fevereiro]]+Tabela8[[#This Row],[Realizado - Março]]</f>
        <v>0</v>
      </c>
      <c r="AE105" s="55">
        <f>Tabela8[[#This Row],[Saldo de Fevereiro]]-Tabela8[[#This Row],[Realizado - Março]]</f>
        <v>0</v>
      </c>
    </row>
    <row r="106" spans="2:31" s="15" customFormat="1" ht="14.15" customHeight="1" x14ac:dyDescent="0.35">
      <c r="B106" s="36" t="s">
        <v>432</v>
      </c>
      <c r="C106" s="16" t="s">
        <v>412</v>
      </c>
      <c r="D106" s="16" t="s">
        <v>433</v>
      </c>
      <c r="E106" s="16" t="s">
        <v>442</v>
      </c>
      <c r="F106" s="16" t="s">
        <v>443</v>
      </c>
      <c r="G106" s="16" t="s">
        <v>367</v>
      </c>
      <c r="H106" s="16" t="s">
        <v>437</v>
      </c>
      <c r="I106" s="17">
        <v>163267.04999999999</v>
      </c>
      <c r="J106" s="17">
        <v>119222.92</v>
      </c>
      <c r="K106" s="19">
        <v>44044.13</v>
      </c>
      <c r="L106" s="17">
        <v>55159.25</v>
      </c>
      <c r="M106" s="19">
        <v>27894.61</v>
      </c>
      <c r="N106" s="17">
        <v>0</v>
      </c>
      <c r="O106" s="17">
        <f>SUM(Tabela8[[#This Row],[Realizado - Julho]:[Realizado - Outubro]])</f>
        <v>127097.99</v>
      </c>
      <c r="P106" s="17">
        <f>Tabela8[[#This Row],[Saldo junho/25]]-Tabela8[[#This Row],[Total realizado até out/2025]]</f>
        <v>36169.059999999983</v>
      </c>
      <c r="Q106" s="17">
        <v>0</v>
      </c>
      <c r="R106" s="17">
        <f>Tabela8[[#This Row],[Realizado - Novembro]]+Tabela8[[#This Row],[Total realizado até out/2025]]</f>
        <v>127097.99</v>
      </c>
      <c r="S106" s="17">
        <f>Tabela8[[#This Row],[Saldo de Outubro]]-Tabela8[[#This Row],[Realizado - Novembro]]</f>
        <v>36169.059999999983</v>
      </c>
      <c r="T106" s="17"/>
      <c r="U106" s="17">
        <f>Tabela8[[#This Row],[Realizado - Dezembro]]+Tabela8[[#This Row],[Total realizado até novembro]]</f>
        <v>127097.99</v>
      </c>
      <c r="V106" s="17">
        <f>Tabela8[[#This Row],[Saldo de Outubro]]-Tabela8[[#This Row],[Realizado - Novembro]]</f>
        <v>36169.059999999983</v>
      </c>
      <c r="W106" s="3"/>
      <c r="X106" s="3">
        <f>Tabela8[[#This Row],[Total realizado até Dezembro]]+Tabela8[[#This Row],[Realizado - Janeiro]]</f>
        <v>127097.99</v>
      </c>
      <c r="Y106" s="3">
        <f>Tabela8[[#This Row],[Saldo de Dezembro]]-Tabela8[[#This Row],[Realizado - Janeiro]]</f>
        <v>36169.059999999983</v>
      </c>
      <c r="Z106" s="14">
        <v>0</v>
      </c>
      <c r="AA106" s="3">
        <v>127097.99</v>
      </c>
      <c r="AB106" s="14">
        <v>36169.059999999983</v>
      </c>
      <c r="AC106" s="4">
        <v>0</v>
      </c>
      <c r="AD106" s="55">
        <f>Tabela8[[#This Row],[Total realizado até Fevereiro]]+Tabela8[[#This Row],[Realizado - Março]]</f>
        <v>127097.99</v>
      </c>
      <c r="AE106" s="55">
        <f>Tabela8[[#This Row],[Saldo de Fevereiro]]-Tabela8[[#This Row],[Realizado - Março]]</f>
        <v>36169.059999999983</v>
      </c>
    </row>
    <row r="107" spans="2:31" s="15" customFormat="1" ht="14.15" customHeight="1" x14ac:dyDescent="0.35">
      <c r="B107" s="16" t="s">
        <v>444</v>
      </c>
      <c r="C107" s="16" t="s">
        <v>28</v>
      </c>
      <c r="D107" s="16" t="s">
        <v>445</v>
      </c>
      <c r="E107" s="16" t="s">
        <v>446</v>
      </c>
      <c r="F107" s="16" t="s">
        <v>447</v>
      </c>
      <c r="G107" s="16" t="s">
        <v>114</v>
      </c>
      <c r="H107" s="37">
        <v>0</v>
      </c>
      <c r="I107" s="17">
        <v>0</v>
      </c>
      <c r="J107" s="17">
        <v>0</v>
      </c>
      <c r="K107" s="17">
        <v>0</v>
      </c>
      <c r="L107" s="17">
        <v>0</v>
      </c>
      <c r="M107" s="17">
        <v>0</v>
      </c>
      <c r="N107" s="17">
        <v>0</v>
      </c>
      <c r="O107" s="22">
        <f>SUM(Tabela8[[#This Row],[Realizado - Julho]:[Realizado - Outubro]])</f>
        <v>0</v>
      </c>
      <c r="P107" s="22">
        <v>1729999.8</v>
      </c>
      <c r="Q107" s="17">
        <v>0</v>
      </c>
      <c r="R107" s="17">
        <f>Tabela8[[#This Row],[Realizado - Novembro]]+Tabela8[[#This Row],[Total realizado até out/2025]]</f>
        <v>0</v>
      </c>
      <c r="S107" s="17">
        <f>Tabela8[[#This Row],[Saldo de Outubro]]-Tabela8[[#This Row],[Realizado - Novembro]]</f>
        <v>1729999.8</v>
      </c>
      <c r="T107" s="17">
        <v>13349.57</v>
      </c>
      <c r="U107" s="17">
        <f>Tabela8[[#This Row],[Realizado - Dezembro]]+Tabela8[[#This Row],[Total realizado até novembro]]</f>
        <v>13349.57</v>
      </c>
      <c r="V107" s="14">
        <f>Tabela8[[#This Row],[Saldo de Novembro]]-Tabela8[[#This Row],[Realizado - Dezembro]]</f>
        <v>1716650.23</v>
      </c>
      <c r="W107" s="3">
        <v>114424.9</v>
      </c>
      <c r="X107" s="3">
        <f>Tabela8[[#This Row],[Total realizado até Dezembro]]+Tabela8[[#This Row],[Realizado - Janeiro]]</f>
        <v>127774.47</v>
      </c>
      <c r="Y107" s="3">
        <f>Tabela8[[#This Row],[Saldo de Dezembro]]-Tabela8[[#This Row],[Realizado - Janeiro]]</f>
        <v>1602225.33</v>
      </c>
      <c r="Z107" s="14">
        <v>0</v>
      </c>
      <c r="AA107" s="3">
        <v>127774.47</v>
      </c>
      <c r="AB107" s="14">
        <v>1602225.33</v>
      </c>
      <c r="AC107" s="4">
        <v>57212.45</v>
      </c>
      <c r="AD107" s="55">
        <f>Tabela8[[#This Row],[Total realizado até Fevereiro]]+Tabela8[[#This Row],[Realizado - Março]]</f>
        <v>184986.91999999998</v>
      </c>
      <c r="AE107" s="55">
        <f>Tabela8[[#This Row],[Saldo de Fevereiro]]-Tabela8[[#This Row],[Realizado - Março]]</f>
        <v>1545012.8800000001</v>
      </c>
    </row>
    <row r="108" spans="2:31" s="15" customFormat="1" ht="14.15" customHeight="1" x14ac:dyDescent="0.35">
      <c r="B108" s="36" t="s">
        <v>448</v>
      </c>
      <c r="C108" s="16" t="s">
        <v>28</v>
      </c>
      <c r="D108" s="16" t="s">
        <v>449</v>
      </c>
      <c r="E108" s="16" t="s">
        <v>450</v>
      </c>
      <c r="F108" s="16" t="s">
        <v>451</v>
      </c>
      <c r="G108" s="16" t="s">
        <v>120</v>
      </c>
      <c r="H108" s="16" t="s">
        <v>452</v>
      </c>
      <c r="I108" s="17">
        <v>0</v>
      </c>
      <c r="J108" s="17">
        <v>0</v>
      </c>
      <c r="K108" s="17">
        <v>0</v>
      </c>
      <c r="L108" s="17">
        <v>0</v>
      </c>
      <c r="M108" s="17">
        <v>0</v>
      </c>
      <c r="N108" s="17">
        <v>0</v>
      </c>
      <c r="O108" s="22">
        <f>SUM(Tabela8[[#This Row],[Realizado - Julho]:[Realizado - Outubro]])</f>
        <v>0</v>
      </c>
      <c r="P108" s="22">
        <f>Tabela8[[#This Row],[Saldo julho/25]]-Tabela8[[#This Row],[Total realizado até out/2025]]</f>
        <v>0</v>
      </c>
      <c r="Q108" s="17">
        <v>0</v>
      </c>
      <c r="R108" s="17">
        <f>Tabela8[[#This Row],[Realizado - Novembro]]+Tabela8[[#This Row],[Total realizado até out/2025]]</f>
        <v>0</v>
      </c>
      <c r="S108" s="17">
        <f>Tabela8[[#This Row],[Saldo de Outubro]]-Tabela8[[#This Row],[Realizado - Novembro]]</f>
        <v>0</v>
      </c>
      <c r="T108" s="17">
        <v>0</v>
      </c>
      <c r="U108" s="17">
        <f>Tabela8[[#This Row],[Realizado - Dezembro]]+Tabela8[[#This Row],[Total realizado até novembro]]</f>
        <v>0</v>
      </c>
      <c r="V108" s="14">
        <f>Tabela8[[#This Row],[Saldo de Novembro]]-Tabela8[[#This Row],[Realizado - Dezembro]]</f>
        <v>0</v>
      </c>
      <c r="W108" s="3">
        <v>0</v>
      </c>
      <c r="X108" s="3">
        <f>Tabela8[[#This Row],[Total realizado até Dezembro]]+Tabela8[[#This Row],[Realizado - Janeiro]]</f>
        <v>0</v>
      </c>
      <c r="Y108" s="3">
        <f>Tabela8[[#This Row],[Saldo de Dezembro]]-Tabela8[[#This Row],[Realizado - Janeiro]]</f>
        <v>0</v>
      </c>
      <c r="Z108" s="14">
        <v>0</v>
      </c>
      <c r="AA108" s="3">
        <f>Tabela8[[#This Row],[Total realizado até Janeiro]]+Tabela8[[#This Row],[Realizado - Fevereiro]]</f>
        <v>0</v>
      </c>
      <c r="AB108" s="14">
        <f>Tabela8[[#This Row],[Saldo de Janeiro]]-Tabela8[[#This Row],[Realizado - Fevereiro]]</f>
        <v>0</v>
      </c>
      <c r="AC108" s="4">
        <v>0</v>
      </c>
      <c r="AD108" s="55">
        <f>Tabela8[[#This Row],[Total realizado até Fevereiro]]+Tabela8[[#This Row],[Realizado - Março]]</f>
        <v>0</v>
      </c>
      <c r="AE108" s="55">
        <f>Tabela8[[#This Row],[Saldo de Fevereiro]]-Tabela8[[#This Row],[Realizado - Março]]</f>
        <v>0</v>
      </c>
    </row>
    <row r="109" spans="2:31" s="15" customFormat="1" ht="14.15" customHeight="1" x14ac:dyDescent="0.35">
      <c r="B109" s="36" t="s">
        <v>453</v>
      </c>
      <c r="C109" s="16" t="s">
        <v>28</v>
      </c>
      <c r="D109" s="16" t="s">
        <v>454</v>
      </c>
      <c r="E109" s="16" t="s">
        <v>455</v>
      </c>
      <c r="F109" s="16" t="s">
        <v>456</v>
      </c>
      <c r="G109" s="16" t="s">
        <v>39</v>
      </c>
      <c r="H109" s="37">
        <v>0</v>
      </c>
      <c r="I109" s="17">
        <v>1670900.51</v>
      </c>
      <c r="J109" s="17">
        <v>1566433.36</v>
      </c>
      <c r="K109" s="17">
        <v>0</v>
      </c>
      <c r="L109" s="17">
        <v>0</v>
      </c>
      <c r="M109" s="17">
        <v>0</v>
      </c>
      <c r="N109" s="17">
        <v>0</v>
      </c>
      <c r="O109" s="22">
        <f>SUM(Tabela8[[#This Row],[Realizado - Julho]:[Realizado - Outubro]])</f>
        <v>0</v>
      </c>
      <c r="P109" s="22">
        <f>Tabela8[[#This Row],[Saldo julho/25]]-Tabela8[[#This Row],[Total realizado até out/2025]]</f>
        <v>1566433.36</v>
      </c>
      <c r="Q109" s="17">
        <v>309342.52</v>
      </c>
      <c r="R109" s="17">
        <f>Tabela8[[#This Row],[Realizado - Novembro]]+Tabela8[[#This Row],[Total realizado até out/2025]]</f>
        <v>309342.52</v>
      </c>
      <c r="S109" s="17">
        <f>Tabela8[[#This Row],[Saldo de Outubro]]-Tabela8[[#This Row],[Realizado - Novembro]]</f>
        <v>1257090.8400000001</v>
      </c>
      <c r="T109" s="17">
        <v>544495.21000000008</v>
      </c>
      <c r="U109" s="17">
        <f>Tabela8[[#This Row],[Realizado - Dezembro]]+Tabela8[[#This Row],[Total realizado até novembro]]</f>
        <v>853837.7300000001</v>
      </c>
      <c r="V109" s="14">
        <f>Tabela8[[#This Row],[Saldo de Novembro]]-Tabela8[[#This Row],[Realizado - Dezembro]]</f>
        <v>712595.63</v>
      </c>
      <c r="W109" s="3">
        <v>109547.12</v>
      </c>
      <c r="X109" s="3">
        <f>Tabela8[[#This Row],[Total realizado até Dezembro]]+Tabela8[[#This Row],[Realizado - Janeiro]]</f>
        <v>963384.85000000009</v>
      </c>
      <c r="Y109" s="3">
        <f>Tabela8[[#This Row],[Saldo de Dezembro]]-Tabela8[[#This Row],[Realizado - Janeiro]]</f>
        <v>603048.51</v>
      </c>
      <c r="Z109" s="14">
        <v>157165.29999999999</v>
      </c>
      <c r="AA109" s="3">
        <v>1120550.1500000001</v>
      </c>
      <c r="AB109" s="14">
        <v>445883.21</v>
      </c>
      <c r="AC109" s="4">
        <v>169110.65</v>
      </c>
      <c r="AD109" s="55">
        <f>Tabela8[[#This Row],[Total realizado até Fevereiro]]+Tabela8[[#This Row],[Realizado - Março]]</f>
        <v>1289660.8</v>
      </c>
      <c r="AE109" s="55">
        <f>Tabela8[[#This Row],[Saldo de Fevereiro]]-Tabela8[[#This Row],[Realizado - Março]]</f>
        <v>276772.56000000006</v>
      </c>
    </row>
    <row r="110" spans="2:31" s="15" customFormat="1" ht="14.15" customHeight="1" x14ac:dyDescent="0.35">
      <c r="B110" s="36" t="s">
        <v>457</v>
      </c>
      <c r="C110" s="16" t="s">
        <v>35</v>
      </c>
      <c r="D110" s="16" t="s">
        <v>458</v>
      </c>
      <c r="E110" s="16" t="s">
        <v>459</v>
      </c>
      <c r="F110" s="16" t="s">
        <v>460</v>
      </c>
      <c r="G110" s="16" t="s">
        <v>461</v>
      </c>
      <c r="H110" s="16" t="s">
        <v>462</v>
      </c>
      <c r="I110" s="17">
        <v>2815.1</v>
      </c>
      <c r="J110" s="17">
        <v>313599.90000000002</v>
      </c>
      <c r="K110" s="19">
        <v>5226.66</v>
      </c>
      <c r="L110" s="17">
        <v>0</v>
      </c>
      <c r="M110" s="17">
        <v>0</v>
      </c>
      <c r="N110" s="17">
        <v>15627.71</v>
      </c>
      <c r="O110" s="22">
        <f>SUM(Tabela8[[#This Row],[Realizado - Julho]:[Realizado - Outubro]])</f>
        <v>20854.37</v>
      </c>
      <c r="P110" s="22">
        <f>Tabela8[[#This Row],[Saldo julho/25]]-Tabela8[[#This Row],[Total realizado até out/2025]]</f>
        <v>292745.53000000003</v>
      </c>
      <c r="Q110" s="17">
        <v>5226.66</v>
      </c>
      <c r="R110" s="17">
        <f>Tabela8[[#This Row],[Realizado - Novembro]]+Tabela8[[#This Row],[Total realizado até out/2025]]</f>
        <v>26081.03</v>
      </c>
      <c r="S110" s="17">
        <f>Tabela8[[#This Row],[Saldo de Outubro]]-Tabela8[[#This Row],[Realizado - Novembro]]</f>
        <v>287518.87000000005</v>
      </c>
      <c r="T110" s="5">
        <v>5226.66</v>
      </c>
      <c r="U110" s="17">
        <f>Tabela8[[#This Row],[Realizado - Dezembro]]+Tabela8[[#This Row],[Total realizado até novembro]]</f>
        <v>31307.69</v>
      </c>
      <c r="V110" s="14">
        <f>Tabela8[[#This Row],[Saldo de Novembro]]-Tabela8[[#This Row],[Realizado - Dezembro]]</f>
        <v>282292.21000000008</v>
      </c>
      <c r="W110" s="3">
        <v>0</v>
      </c>
      <c r="X110" s="3">
        <f>Tabela8[[#This Row],[Total realizado até Dezembro]]+Tabela8[[#This Row],[Realizado - Janeiro]]</f>
        <v>31307.69</v>
      </c>
      <c r="Y110" s="3">
        <f>Tabela8[[#This Row],[Saldo de Dezembro]]-Tabela8[[#This Row],[Realizado - Janeiro]]</f>
        <v>282292.21000000008</v>
      </c>
      <c r="Z110" s="14">
        <v>5226.66</v>
      </c>
      <c r="AA110" s="3">
        <v>36534.35</v>
      </c>
      <c r="AB110" s="14">
        <v>277065.5500000001</v>
      </c>
      <c r="AC110" s="4">
        <v>10453.32</v>
      </c>
      <c r="AD110" s="55">
        <f>Tabela8[[#This Row],[Total realizado até Fevereiro]]+Tabela8[[#This Row],[Realizado - Março]]</f>
        <v>46987.67</v>
      </c>
      <c r="AE110" s="55">
        <f>Tabela8[[#This Row],[Saldo de Fevereiro]]-Tabela8[[#This Row],[Realizado - Março]]</f>
        <v>266612.2300000001</v>
      </c>
    </row>
    <row r="111" spans="2:31" s="15" customFormat="1" ht="14.15" customHeight="1" x14ac:dyDescent="0.35">
      <c r="B111" s="36" t="s">
        <v>463</v>
      </c>
      <c r="C111" s="16" t="s">
        <v>35</v>
      </c>
      <c r="D111" s="16" t="s">
        <v>464</v>
      </c>
      <c r="E111" s="16" t="s">
        <v>465</v>
      </c>
      <c r="F111" s="16" t="s">
        <v>466</v>
      </c>
      <c r="G111" s="16" t="s">
        <v>39</v>
      </c>
      <c r="H111" s="37">
        <v>0</v>
      </c>
      <c r="I111" s="17">
        <v>0</v>
      </c>
      <c r="J111" s="17">
        <v>0</v>
      </c>
      <c r="K111" s="17">
        <v>0</v>
      </c>
      <c r="L111" s="17">
        <v>0</v>
      </c>
      <c r="M111" s="17">
        <v>0</v>
      </c>
      <c r="N111" s="17">
        <v>0</v>
      </c>
      <c r="O111" s="17">
        <f>SUM(Tabela8[[#This Row],[Realizado - Julho]:[Realizado - Outubro]])</f>
        <v>0</v>
      </c>
      <c r="P111" s="17">
        <f>Tabela8[[#This Row],[Saldo junho/25]]-Tabela8[[#This Row],[Total realizado até out/2025]]</f>
        <v>0</v>
      </c>
      <c r="Q111" s="17">
        <v>0</v>
      </c>
      <c r="R111" s="17">
        <f>Tabela8[[#This Row],[Realizado - Novembro]]+Tabela8[[#This Row],[Total realizado até out/2025]]</f>
        <v>0</v>
      </c>
      <c r="S111" s="17">
        <f>Tabela8[[#This Row],[Saldo de Outubro]]-Tabela8[[#This Row],[Realizado - Novembro]]</f>
        <v>0</v>
      </c>
      <c r="T111" s="17"/>
      <c r="U111" s="17">
        <f>Tabela8[[#This Row],[Realizado - Dezembro]]+Tabela8[[#This Row],[Total realizado até novembro]]</f>
        <v>0</v>
      </c>
      <c r="V111" s="17">
        <f>Tabela8[[#This Row],[Saldo de Outubro]]-Tabela8[[#This Row],[Realizado - Novembro]]</f>
        <v>0</v>
      </c>
      <c r="W111" s="3"/>
      <c r="X111" s="3">
        <f>Tabela8[[#This Row],[Total realizado até Dezembro]]+Tabela8[[#This Row],[Realizado - Janeiro]]</f>
        <v>0</v>
      </c>
      <c r="Y111" s="3">
        <f>Tabela8[[#This Row],[Saldo de Dezembro]]-Tabela8[[#This Row],[Realizado - Janeiro]]</f>
        <v>0</v>
      </c>
      <c r="Z111" s="14">
        <v>0</v>
      </c>
      <c r="AA111" s="3">
        <f>Tabela8[[#This Row],[Total realizado até Janeiro]]+Tabela8[[#This Row],[Realizado - Fevereiro]]</f>
        <v>0</v>
      </c>
      <c r="AB111" s="14">
        <f>Tabela8[[#This Row],[Saldo de Janeiro]]-Tabela8[[#This Row],[Realizado - Fevereiro]]</f>
        <v>0</v>
      </c>
      <c r="AC111" s="4">
        <v>0</v>
      </c>
      <c r="AD111" s="55">
        <f>Tabela8[[#This Row],[Total realizado até Fevereiro]]+Tabela8[[#This Row],[Realizado - Março]]</f>
        <v>0</v>
      </c>
      <c r="AE111" s="55">
        <f>Tabela8[[#This Row],[Saldo de Fevereiro]]-Tabela8[[#This Row],[Realizado - Março]]</f>
        <v>0</v>
      </c>
    </row>
    <row r="112" spans="2:31" s="15" customFormat="1" ht="14.15" customHeight="1" x14ac:dyDescent="0.35">
      <c r="B112" s="36" t="s">
        <v>457</v>
      </c>
      <c r="C112" s="16" t="s">
        <v>28</v>
      </c>
      <c r="D112" s="16" t="s">
        <v>458</v>
      </c>
      <c r="E112" s="16" t="s">
        <v>467</v>
      </c>
      <c r="F112" s="16" t="s">
        <v>468</v>
      </c>
      <c r="G112" s="16" t="s">
        <v>373</v>
      </c>
      <c r="H112" s="16" t="s">
        <v>462</v>
      </c>
      <c r="I112" s="17">
        <v>5698.52</v>
      </c>
      <c r="J112" s="17">
        <v>311410.74</v>
      </c>
      <c r="K112" s="19">
        <v>5172.6499999999996</v>
      </c>
      <c r="L112" s="19">
        <v>5172.6499999999996</v>
      </c>
      <c r="M112" s="19">
        <v>5172.6499999999996</v>
      </c>
      <c r="N112" s="19">
        <v>5172.6499999999996</v>
      </c>
      <c r="O112" s="22">
        <f>SUM(Tabela8[[#This Row],[Realizado - Julho]:[Realizado - Outubro]])</f>
        <v>20690.599999999999</v>
      </c>
      <c r="P112" s="22">
        <f>Tabela8[[#This Row],[Saldo julho/25]]-Tabela8[[#This Row],[Total realizado até out/2025]]</f>
        <v>290720.14</v>
      </c>
      <c r="Q112" s="17">
        <v>5172.6499999999996</v>
      </c>
      <c r="R112" s="17">
        <f>Tabela8[[#This Row],[Realizado - Novembro]]+Tabela8[[#This Row],[Total realizado até out/2025]]</f>
        <v>25863.25</v>
      </c>
      <c r="S112" s="17">
        <f>Tabela8[[#This Row],[Saldo de Outubro]]-Tabela8[[#This Row],[Realizado - Novembro]]</f>
        <v>285547.49</v>
      </c>
      <c r="T112" s="17">
        <v>5172.6499999999996</v>
      </c>
      <c r="U112" s="17">
        <f>Tabela8[[#This Row],[Realizado - Dezembro]]+Tabela8[[#This Row],[Total realizado até novembro]]</f>
        <v>31035.9</v>
      </c>
      <c r="V112" s="14">
        <f>Tabela8[[#This Row],[Saldo de Novembro]]-Tabela8[[#This Row],[Realizado - Dezembro]]</f>
        <v>280374.83999999997</v>
      </c>
      <c r="W112" s="3">
        <v>0</v>
      </c>
      <c r="X112" s="3">
        <f>Tabela8[[#This Row],[Total realizado até Dezembro]]+Tabela8[[#This Row],[Realizado - Janeiro]]</f>
        <v>31035.9</v>
      </c>
      <c r="Y112" s="3">
        <f>Tabela8[[#This Row],[Saldo de Dezembro]]-Tabela8[[#This Row],[Realizado - Janeiro]]</f>
        <v>280374.83999999997</v>
      </c>
      <c r="Z112" s="14">
        <v>10345.65</v>
      </c>
      <c r="AA112" s="3">
        <v>41381.550000000003</v>
      </c>
      <c r="AB112" s="14">
        <v>270029.18999999994</v>
      </c>
      <c r="AC112" s="4">
        <v>5172.6499999999996</v>
      </c>
      <c r="AD112" s="55">
        <f>Tabela8[[#This Row],[Total realizado até Fevereiro]]+Tabela8[[#This Row],[Realizado - Março]]</f>
        <v>46554.200000000004</v>
      </c>
      <c r="AE112" s="55">
        <f>Tabela8[[#This Row],[Saldo de Fevereiro]]-Tabela8[[#This Row],[Realizado - Março]]</f>
        <v>264856.53999999992</v>
      </c>
    </row>
    <row r="113" spans="2:31" s="15" customFormat="1" ht="14.15" customHeight="1" x14ac:dyDescent="0.35">
      <c r="B113" s="36" t="s">
        <v>457</v>
      </c>
      <c r="C113" s="16" t="s">
        <v>35</v>
      </c>
      <c r="D113" s="16" t="s">
        <v>458</v>
      </c>
      <c r="E113" s="16" t="s">
        <v>469</v>
      </c>
      <c r="F113" s="16" t="s">
        <v>470</v>
      </c>
      <c r="G113" s="16" t="s">
        <v>471</v>
      </c>
      <c r="H113" s="16" t="s">
        <v>462</v>
      </c>
      <c r="I113" s="17">
        <v>1932.54</v>
      </c>
      <c r="J113" s="17">
        <v>-7840.3</v>
      </c>
      <c r="K113" s="17">
        <v>4911.74</v>
      </c>
      <c r="L113" s="17">
        <v>4861.1000000000004</v>
      </c>
      <c r="M113" s="17">
        <v>0</v>
      </c>
      <c r="N113" s="17">
        <v>0</v>
      </c>
      <c r="O113" s="17">
        <f>SUM(Tabela8[[#This Row],[Realizado - Julho]:[Realizado - Outubro]])</f>
        <v>9772.84</v>
      </c>
      <c r="P113" s="17">
        <f>Tabela8[[#This Row],[Saldo julho/25]]-Tabela8[[#This Row],[Realizado - Agosto]]</f>
        <v>-12701.400000000001</v>
      </c>
      <c r="Q113" s="17">
        <v>0</v>
      </c>
      <c r="R113" s="17">
        <f>Tabela8[[#This Row],[Realizado - Novembro]]+Tabela8[[#This Row],[Total realizado até out/2025]]</f>
        <v>9772.84</v>
      </c>
      <c r="S113" s="17">
        <v>0</v>
      </c>
      <c r="T113" s="17"/>
      <c r="U113" s="17">
        <f>Tabela8[[#This Row],[Realizado - Dezembro]]+Tabela8[[#This Row],[Total realizado até novembro]]</f>
        <v>9772.84</v>
      </c>
      <c r="V113" s="17">
        <f>Tabela8[[#This Row],[Saldo de Outubro]]-Tabela8[[#This Row],[Realizado - Novembro]]</f>
        <v>-12701.400000000001</v>
      </c>
      <c r="W113" s="3"/>
      <c r="X113" s="3">
        <f>Tabela8[[#This Row],[Total realizado até Dezembro]]+Tabela8[[#This Row],[Realizado - Janeiro]]</f>
        <v>9772.84</v>
      </c>
      <c r="Y113" s="3">
        <f>Tabela8[[#This Row],[Saldo de Dezembro]]-Tabela8[[#This Row],[Realizado - Janeiro]]</f>
        <v>-12701.400000000001</v>
      </c>
      <c r="Z113" s="14">
        <v>0</v>
      </c>
      <c r="AA113" s="3">
        <v>9772.84</v>
      </c>
      <c r="AB113" s="14">
        <v>-12701.400000000001</v>
      </c>
      <c r="AC113" s="4">
        <v>0</v>
      </c>
      <c r="AD113" s="55">
        <f>Tabela8[[#This Row],[Total realizado até Fevereiro]]+Tabela8[[#This Row],[Realizado - Março]]</f>
        <v>9772.84</v>
      </c>
      <c r="AE113" s="55">
        <f>Tabela8[[#This Row],[Saldo de Fevereiro]]-Tabela8[[#This Row],[Realizado - Março]]</f>
        <v>-12701.400000000001</v>
      </c>
    </row>
    <row r="114" spans="2:31" s="15" customFormat="1" ht="14.15" customHeight="1" x14ac:dyDescent="0.35">
      <c r="B114" s="36" t="s">
        <v>457</v>
      </c>
      <c r="C114" s="16" t="s">
        <v>28</v>
      </c>
      <c r="D114" s="16" t="s">
        <v>458</v>
      </c>
      <c r="E114" s="16" t="s">
        <v>472</v>
      </c>
      <c r="F114" s="16" t="s">
        <v>473</v>
      </c>
      <c r="G114" s="16" t="s">
        <v>474</v>
      </c>
      <c r="H114" s="16" t="s">
        <v>462</v>
      </c>
      <c r="I114" s="17">
        <v>150909.39000000001</v>
      </c>
      <c r="J114" s="17">
        <v>145440.38</v>
      </c>
      <c r="K114" s="17">
        <v>10938.02</v>
      </c>
      <c r="L114" s="19">
        <v>5469.01</v>
      </c>
      <c r="M114" s="19">
        <v>5469.01</v>
      </c>
      <c r="N114" s="19">
        <v>5469.01</v>
      </c>
      <c r="O114" s="22">
        <f>SUM(Tabela8[[#This Row],[Realizado - Julho]:[Realizado - Outubro]])</f>
        <v>27345.050000000003</v>
      </c>
      <c r="P114" s="22">
        <f>Tabela8[[#This Row],[Saldo julho/25]]-Tabela8[[#This Row],[Total realizado até out/2025]]</f>
        <v>118095.33</v>
      </c>
      <c r="Q114" s="17">
        <v>5469.01</v>
      </c>
      <c r="R114" s="17">
        <f>Tabela8[[#This Row],[Realizado - Novembro]]+Tabela8[[#This Row],[Total realizado até out/2025]]</f>
        <v>32814.060000000005</v>
      </c>
      <c r="S114" s="17">
        <f>Tabela8[[#This Row],[Saldo de Outubro]]-Tabela8[[#This Row],[Realizado - Novembro]]</f>
        <v>112626.32</v>
      </c>
      <c r="T114" s="17">
        <v>5469.01</v>
      </c>
      <c r="U114" s="17">
        <f>Tabela8[[#This Row],[Realizado - Dezembro]]+Tabela8[[#This Row],[Total realizado até novembro]]</f>
        <v>38283.070000000007</v>
      </c>
      <c r="V114" s="14">
        <f>Tabela8[[#This Row],[Saldo de Novembro]]-Tabela8[[#This Row],[Realizado - Dezembro]]</f>
        <v>107157.31000000001</v>
      </c>
      <c r="W114" s="3">
        <v>5469.01</v>
      </c>
      <c r="X114" s="3">
        <f>Tabela8[[#This Row],[Total realizado até Dezembro]]+Tabela8[[#This Row],[Realizado - Janeiro]]</f>
        <v>43752.080000000009</v>
      </c>
      <c r="Y114" s="3">
        <f>Tabela8[[#This Row],[Saldo de Dezembro]]-Tabela8[[#This Row],[Realizado - Janeiro]]</f>
        <v>101688.30000000002</v>
      </c>
      <c r="Z114" s="3">
        <v>5469.01</v>
      </c>
      <c r="AA114" s="3">
        <v>49221.090000000011</v>
      </c>
      <c r="AB114" s="14">
        <v>96219.290000000023</v>
      </c>
      <c r="AC114" s="4">
        <v>16407.03</v>
      </c>
      <c r="AD114" s="55">
        <f>Tabela8[[#This Row],[Total realizado até Fevereiro]]+Tabela8[[#This Row],[Realizado - Março]]</f>
        <v>65628.12000000001</v>
      </c>
      <c r="AE114" s="55">
        <f>Tabela8[[#This Row],[Saldo de Fevereiro]]-Tabela8[[#This Row],[Realizado - Março]]</f>
        <v>79812.260000000024</v>
      </c>
    </row>
    <row r="115" spans="2:31" s="15" customFormat="1" ht="14.15" customHeight="1" x14ac:dyDescent="0.35">
      <c r="B115" s="36" t="s">
        <v>457</v>
      </c>
      <c r="C115" s="16" t="s">
        <v>28</v>
      </c>
      <c r="D115" s="16" t="s">
        <v>458</v>
      </c>
      <c r="E115" s="16" t="s">
        <v>475</v>
      </c>
      <c r="F115" s="16" t="s">
        <v>476</v>
      </c>
      <c r="G115" s="16" t="s">
        <v>477</v>
      </c>
      <c r="H115" s="16" t="s">
        <v>462</v>
      </c>
      <c r="I115" s="17">
        <v>144710</v>
      </c>
      <c r="J115" s="17">
        <v>134730</v>
      </c>
      <c r="K115" s="17">
        <v>4990</v>
      </c>
      <c r="L115" s="17">
        <v>4990</v>
      </c>
      <c r="M115" s="17">
        <v>4990</v>
      </c>
      <c r="N115" s="17">
        <v>4990</v>
      </c>
      <c r="O115" s="22">
        <f>SUM(Tabela8[[#This Row],[Realizado - Julho]:[Realizado - Outubro]])</f>
        <v>19960</v>
      </c>
      <c r="P115" s="22">
        <f>Tabela8[[#This Row],[Saldo julho/25]]-Tabela8[[#This Row],[Total realizado até out/2025]]</f>
        <v>114770</v>
      </c>
      <c r="Q115" s="17">
        <v>4990</v>
      </c>
      <c r="R115" s="17">
        <f>Tabela8[[#This Row],[Realizado - Novembro]]+Tabela8[[#This Row],[Total realizado até out/2025]]</f>
        <v>24950</v>
      </c>
      <c r="S115" s="17">
        <f>Tabela8[[#This Row],[Saldo de Outubro]]-Tabela8[[#This Row],[Realizado - Novembro]]</f>
        <v>109780</v>
      </c>
      <c r="T115" s="17">
        <v>4990</v>
      </c>
      <c r="U115" s="17">
        <f>Tabela8[[#This Row],[Realizado - Dezembro]]+Tabela8[[#This Row],[Total realizado até novembro]]</f>
        <v>29940</v>
      </c>
      <c r="V115" s="14">
        <f>Tabela8[[#This Row],[Saldo de Novembro]]-Tabela8[[#This Row],[Realizado - Dezembro]]</f>
        <v>104790</v>
      </c>
      <c r="W115" s="3">
        <v>4990</v>
      </c>
      <c r="X115" s="3">
        <f>Tabela8[[#This Row],[Total realizado até Dezembro]]+Tabela8[[#This Row],[Realizado - Janeiro]]</f>
        <v>34930</v>
      </c>
      <c r="Y115" s="3">
        <f>Tabela8[[#This Row],[Saldo de Dezembro]]-Tabela8[[#This Row],[Realizado - Janeiro]]</f>
        <v>99800</v>
      </c>
      <c r="Z115" s="14">
        <v>4990</v>
      </c>
      <c r="AA115" s="3">
        <v>39920</v>
      </c>
      <c r="AB115" s="14">
        <v>94810</v>
      </c>
      <c r="AC115" s="4">
        <v>9980</v>
      </c>
      <c r="AD115" s="55">
        <f>Tabela8[[#This Row],[Total realizado até Fevereiro]]+Tabela8[[#This Row],[Realizado - Março]]</f>
        <v>49900</v>
      </c>
      <c r="AE115" s="55">
        <f>Tabela8[[#This Row],[Saldo de Fevereiro]]-Tabela8[[#This Row],[Realizado - Março]]</f>
        <v>84830</v>
      </c>
    </row>
    <row r="116" spans="2:31" s="15" customFormat="1" ht="14.15" customHeight="1" x14ac:dyDescent="0.35">
      <c r="B116" s="36" t="s">
        <v>457</v>
      </c>
      <c r="C116" s="16" t="s">
        <v>28</v>
      </c>
      <c r="D116" s="16" t="s">
        <v>458</v>
      </c>
      <c r="E116" s="16" t="s">
        <v>478</v>
      </c>
      <c r="F116" s="16" t="s">
        <v>479</v>
      </c>
      <c r="G116" s="16" t="s">
        <v>120</v>
      </c>
      <c r="H116" s="16" t="s">
        <v>462</v>
      </c>
      <c r="I116" s="17">
        <v>491305.15</v>
      </c>
      <c r="J116" s="17">
        <v>473758.54</v>
      </c>
      <c r="K116" s="17">
        <v>59542.42</v>
      </c>
      <c r="L116" s="17">
        <v>28496.61</v>
      </c>
      <c r="M116" s="17">
        <v>67727.009999999995</v>
      </c>
      <c r="N116" s="17">
        <v>46042.61</v>
      </c>
      <c r="O116" s="22">
        <f>SUM(Tabela8[[#This Row],[Realizado - Julho]:[Realizado - Outubro]])</f>
        <v>201808.64999999997</v>
      </c>
      <c r="P116" s="22">
        <f>Tabela8[[#This Row],[Saldo julho/25]]-Tabela8[[#This Row],[Total realizado até out/2025]]</f>
        <v>271949.89</v>
      </c>
      <c r="Q116" s="17">
        <v>28496.61</v>
      </c>
      <c r="R116" s="17">
        <f>Tabela8[[#This Row],[Realizado - Novembro]]+Tabela8[[#This Row],[Total realizado até out/2025]]</f>
        <v>230305.25999999995</v>
      </c>
      <c r="S116" s="17">
        <f>Tabela8[[#This Row],[Saldo de Outubro]]-Tabela8[[#This Row],[Realizado - Novembro]]</f>
        <v>243453.28000000003</v>
      </c>
      <c r="T116" s="17">
        <v>17546.61</v>
      </c>
      <c r="U116" s="17">
        <f>Tabela8[[#This Row],[Realizado - Dezembro]]+Tabela8[[#This Row],[Total realizado até novembro]]</f>
        <v>247851.86999999994</v>
      </c>
      <c r="V116" s="14">
        <f>Tabela8[[#This Row],[Saldo de Novembro]]-Tabela8[[#This Row],[Realizado - Dezembro]]</f>
        <v>225906.67000000004</v>
      </c>
      <c r="W116" s="3">
        <v>17546.61</v>
      </c>
      <c r="X116" s="3">
        <f>Tabela8[[#This Row],[Total realizado até Dezembro]]+Tabela8[[#This Row],[Realizado - Janeiro]]</f>
        <v>265398.47999999992</v>
      </c>
      <c r="Y116" s="3">
        <f>Tabela8[[#This Row],[Saldo de Dezembro]]-Tabela8[[#This Row],[Realizado - Janeiro]]</f>
        <v>208360.06000000006</v>
      </c>
      <c r="Z116" s="3">
        <v>17546.61</v>
      </c>
      <c r="AA116" s="3">
        <v>282945.08999999991</v>
      </c>
      <c r="AB116" s="14">
        <v>190813.45000000007</v>
      </c>
      <c r="AC116" s="4">
        <v>17546.61</v>
      </c>
      <c r="AD116" s="55">
        <f>Tabela8[[#This Row],[Total realizado até Fevereiro]]+Tabela8[[#This Row],[Realizado - Março]]</f>
        <v>300491.6999999999</v>
      </c>
      <c r="AE116" s="55">
        <f>Tabela8[[#This Row],[Saldo de Fevereiro]]-Tabela8[[#This Row],[Realizado - Março]]</f>
        <v>173266.84000000008</v>
      </c>
    </row>
    <row r="117" spans="2:31" s="15" customFormat="1" ht="14.15" customHeight="1" x14ac:dyDescent="0.35">
      <c r="B117" s="36" t="s">
        <v>457</v>
      </c>
      <c r="C117" s="16" t="s">
        <v>28</v>
      </c>
      <c r="D117" s="16" t="s">
        <v>458</v>
      </c>
      <c r="E117" s="16" t="s">
        <v>480</v>
      </c>
      <c r="F117" s="16" t="s">
        <v>481</v>
      </c>
      <c r="G117" s="16" t="s">
        <v>482</v>
      </c>
      <c r="H117" s="16" t="s">
        <v>462</v>
      </c>
      <c r="I117" s="17">
        <v>0</v>
      </c>
      <c r="J117" s="17">
        <v>144241.07</v>
      </c>
      <c r="K117" s="17">
        <v>0</v>
      </c>
      <c r="L117" s="19">
        <v>4973.83</v>
      </c>
      <c r="M117" s="17">
        <v>0</v>
      </c>
      <c r="N117" s="17">
        <v>0</v>
      </c>
      <c r="O117" s="22">
        <f>SUM(Tabela8[[#This Row],[Realizado - Julho]:[Realizado - Outubro]])</f>
        <v>4973.83</v>
      </c>
      <c r="P117" s="22">
        <f>Tabela8[[#This Row],[Saldo julho/25]]-Tabela8[[#This Row],[Total realizado até out/2025]]</f>
        <v>139267.24000000002</v>
      </c>
      <c r="Q117" s="17">
        <v>0</v>
      </c>
      <c r="R117" s="17">
        <f>Tabela8[[#This Row],[Realizado - Novembro]]+Tabela8[[#This Row],[Total realizado até out/2025]]</f>
        <v>4973.83</v>
      </c>
      <c r="S117" s="17">
        <f>Tabela8[[#This Row],[Saldo de Outubro]]-Tabela8[[#This Row],[Realizado - Novembro]]</f>
        <v>139267.24000000002</v>
      </c>
      <c r="T117" s="17">
        <v>0</v>
      </c>
      <c r="U117" s="17">
        <f>Tabela8[[#This Row],[Realizado - Dezembro]]+Tabela8[[#This Row],[Total realizado até novembro]]</f>
        <v>4973.83</v>
      </c>
      <c r="V117" s="14">
        <f>Tabela8[[#This Row],[Saldo de Novembro]]-Tabela8[[#This Row],[Realizado - Dezembro]]</f>
        <v>139267.24000000002</v>
      </c>
      <c r="W117" s="3">
        <v>0</v>
      </c>
      <c r="X117" s="3">
        <f>Tabela8[[#This Row],[Total realizado até Dezembro]]+Tabela8[[#This Row],[Realizado - Janeiro]]</f>
        <v>4973.83</v>
      </c>
      <c r="Y117" s="3">
        <f>Tabela8[[#This Row],[Saldo de Dezembro]]-Tabela8[[#This Row],[Realizado - Janeiro]]</f>
        <v>139267.24000000002</v>
      </c>
      <c r="Z117" s="14">
        <v>0</v>
      </c>
      <c r="AA117" s="3">
        <v>4973.83</v>
      </c>
      <c r="AB117" s="14">
        <v>139267.24000000002</v>
      </c>
      <c r="AC117" s="4">
        <v>4456.63</v>
      </c>
      <c r="AD117" s="55">
        <f>Tabela8[[#This Row],[Total realizado até Fevereiro]]+Tabela8[[#This Row],[Realizado - Março]]</f>
        <v>9430.4599999999991</v>
      </c>
      <c r="AE117" s="55">
        <f>Tabela8[[#This Row],[Saldo de Fevereiro]]-Tabela8[[#This Row],[Realizado - Março]]</f>
        <v>134810.61000000002</v>
      </c>
    </row>
    <row r="118" spans="2:31" s="15" customFormat="1" ht="14.15" customHeight="1" x14ac:dyDescent="0.35">
      <c r="B118" s="36" t="s">
        <v>457</v>
      </c>
      <c r="C118" s="16" t="s">
        <v>28</v>
      </c>
      <c r="D118" s="16" t="s">
        <v>458</v>
      </c>
      <c r="E118" s="16" t="s">
        <v>483</v>
      </c>
      <c r="F118" s="16" t="s">
        <v>484</v>
      </c>
      <c r="G118" s="16" t="s">
        <v>485</v>
      </c>
      <c r="H118" s="16" t="s">
        <v>462</v>
      </c>
      <c r="I118" s="17">
        <v>3331.03</v>
      </c>
      <c r="J118" s="33">
        <v>324286.7</v>
      </c>
      <c r="K118" s="19">
        <v>5404.77</v>
      </c>
      <c r="L118" s="17">
        <v>0</v>
      </c>
      <c r="M118" s="17">
        <v>0</v>
      </c>
      <c r="N118" s="17">
        <v>16106.21</v>
      </c>
      <c r="O118" s="22">
        <f>SUM(Tabela8[[#This Row],[Realizado - Julho]:[Realizado - Outubro]])</f>
        <v>21510.98</v>
      </c>
      <c r="P118" s="22">
        <f>Tabela8[[#This Row],[Saldo julho/25]]-Tabela8[[#This Row],[Total realizado até out/2025]]</f>
        <v>302775.72000000003</v>
      </c>
      <c r="Q118" s="17">
        <v>5404.77</v>
      </c>
      <c r="R118" s="17">
        <f>Tabela8[[#This Row],[Realizado - Novembro]]+Tabela8[[#This Row],[Total realizado até out/2025]]</f>
        <v>26915.75</v>
      </c>
      <c r="S118" s="17">
        <f>Tabela8[[#This Row],[Saldo de Outubro]]-Tabela8[[#This Row],[Realizado - Novembro]]</f>
        <v>297370.95</v>
      </c>
      <c r="T118" s="17">
        <v>5404.77</v>
      </c>
      <c r="U118" s="17">
        <f>Tabela8[[#This Row],[Realizado - Dezembro]]+Tabela8[[#This Row],[Total realizado até novembro]]</f>
        <v>32320.52</v>
      </c>
      <c r="V118" s="14">
        <f>Tabela8[[#This Row],[Saldo de Novembro]]-Tabela8[[#This Row],[Realizado - Dezembro]]</f>
        <v>291966.18</v>
      </c>
      <c r="W118" s="3">
        <v>0</v>
      </c>
      <c r="X118" s="3">
        <f>Tabela8[[#This Row],[Total realizado até Dezembro]]+Tabela8[[#This Row],[Realizado - Janeiro]]</f>
        <v>32320.52</v>
      </c>
      <c r="Y118" s="3">
        <f>Tabela8[[#This Row],[Saldo de Dezembro]]-Tabela8[[#This Row],[Realizado - Janeiro]]</f>
        <v>291966.18</v>
      </c>
      <c r="Z118" s="3">
        <v>5404.77</v>
      </c>
      <c r="AA118" s="3">
        <v>37725.29</v>
      </c>
      <c r="AB118" s="14">
        <v>286561.40999999997</v>
      </c>
      <c r="AC118" s="4">
        <v>5404.77</v>
      </c>
      <c r="AD118" s="55">
        <f>Tabela8[[#This Row],[Total realizado até Fevereiro]]+Tabela8[[#This Row],[Realizado - Março]]</f>
        <v>43130.06</v>
      </c>
      <c r="AE118" s="55">
        <f>Tabela8[[#This Row],[Saldo de Fevereiro]]-Tabela8[[#This Row],[Realizado - Março]]</f>
        <v>281156.63999999996</v>
      </c>
    </row>
    <row r="119" spans="2:31" s="15" customFormat="1" ht="14.15" customHeight="1" x14ac:dyDescent="0.35">
      <c r="B119" s="36" t="s">
        <v>457</v>
      </c>
      <c r="C119" s="16" t="s">
        <v>28</v>
      </c>
      <c r="D119" s="16" t="s">
        <v>458</v>
      </c>
      <c r="E119" s="16" t="s">
        <v>486</v>
      </c>
      <c r="F119" s="16" t="s">
        <v>487</v>
      </c>
      <c r="G119" s="16" t="s">
        <v>488</v>
      </c>
      <c r="H119" s="16" t="s">
        <v>462</v>
      </c>
      <c r="I119" s="17">
        <v>0</v>
      </c>
      <c r="J119" s="17">
        <v>149951.31</v>
      </c>
      <c r="K119" s="19">
        <v>1063.1099999999999</v>
      </c>
      <c r="L119" s="19">
        <v>4252.42</v>
      </c>
      <c r="M119" s="17"/>
      <c r="N119" s="17">
        <v>14825.18</v>
      </c>
      <c r="O119" s="22">
        <f>SUM(Tabela8[[#This Row],[Realizado - Julho]:[Realizado - Outubro]])</f>
        <v>20140.71</v>
      </c>
      <c r="P119" s="22">
        <f>Tabela8[[#This Row],[Saldo julho/25]]-Tabela8[[#This Row],[Total realizado até out/2025]]</f>
        <v>129810.6</v>
      </c>
      <c r="Q119" s="17">
        <v>5742.87</v>
      </c>
      <c r="R119" s="17">
        <f>Tabela8[[#This Row],[Realizado - Novembro]]+Tabela8[[#This Row],[Total realizado até out/2025]]</f>
        <v>25883.579999999998</v>
      </c>
      <c r="S119" s="17">
        <f>Tabela8[[#This Row],[Saldo de Outubro]]-Tabela8[[#This Row],[Realizado - Novembro]]</f>
        <v>124067.73000000001</v>
      </c>
      <c r="T119" s="17">
        <v>5800.88</v>
      </c>
      <c r="U119" s="17">
        <f>Tabela8[[#This Row],[Realizado - Dezembro]]+Tabela8[[#This Row],[Total realizado até novembro]]</f>
        <v>31684.46</v>
      </c>
      <c r="V119" s="14">
        <f>Tabela8[[#This Row],[Saldo de Novembro]]-Tabela8[[#This Row],[Realizado - Dezembro]]</f>
        <v>118266.85</v>
      </c>
      <c r="W119" s="3">
        <v>0</v>
      </c>
      <c r="X119" s="3">
        <f>Tabela8[[#This Row],[Total realizado até Dezembro]]+Tabela8[[#This Row],[Realizado - Janeiro]]</f>
        <v>31684.46</v>
      </c>
      <c r="Y119" s="3">
        <f>Tabela8[[#This Row],[Saldo de Dezembro]]-Tabela8[[#This Row],[Realizado - Janeiro]]</f>
        <v>118266.85</v>
      </c>
      <c r="Z119" s="3">
        <v>5800.88</v>
      </c>
      <c r="AA119" s="3">
        <v>37485.339999999997</v>
      </c>
      <c r="AB119" s="14">
        <v>112465.97</v>
      </c>
      <c r="AC119" s="4">
        <v>23203.52</v>
      </c>
      <c r="AD119" s="55">
        <f>Tabela8[[#This Row],[Total realizado até Fevereiro]]+Tabela8[[#This Row],[Realizado - Março]]</f>
        <v>60688.86</v>
      </c>
      <c r="AE119" s="55">
        <f>Tabela8[[#This Row],[Saldo de Fevereiro]]-Tabela8[[#This Row],[Realizado - Março]]</f>
        <v>89262.45</v>
      </c>
    </row>
    <row r="120" spans="2:31" s="15" customFormat="1" ht="14.15" customHeight="1" x14ac:dyDescent="0.35">
      <c r="B120" s="36" t="s">
        <v>457</v>
      </c>
      <c r="C120" s="16" t="s">
        <v>35</v>
      </c>
      <c r="D120" s="16" t="s">
        <v>458</v>
      </c>
      <c r="E120" s="16" t="s">
        <v>489</v>
      </c>
      <c r="F120" s="16" t="s">
        <v>490</v>
      </c>
      <c r="G120" s="16" t="s">
        <v>32</v>
      </c>
      <c r="H120" s="16" t="s">
        <v>462</v>
      </c>
      <c r="I120" s="17">
        <v>41433.339999999997</v>
      </c>
      <c r="J120" s="17"/>
      <c r="K120" s="17">
        <v>5500</v>
      </c>
      <c r="L120" s="17">
        <v>11000</v>
      </c>
      <c r="M120" s="17">
        <v>5500</v>
      </c>
      <c r="N120" s="17">
        <v>5500</v>
      </c>
      <c r="O120" s="22">
        <f>SUM(Tabela8[[#This Row],[Realizado - Julho]:[Realizado - Outubro]])</f>
        <v>27500</v>
      </c>
      <c r="P120" s="22">
        <f>Tabela8[[#This Row],[Saldo junho/25]]-Tabela8[[#This Row],[Total realizado até out/2025]]</f>
        <v>13933.339999999997</v>
      </c>
      <c r="Q120" s="17">
        <v>5500</v>
      </c>
      <c r="R120" s="17">
        <f>Tabela8[[#This Row],[Realizado - Novembro]]+Tabela8[[#This Row],[Total realizado até out/2025]]</f>
        <v>33000</v>
      </c>
      <c r="S120" s="17">
        <f>Tabela8[[#This Row],[Saldo de Outubro]]-Tabela8[[#This Row],[Realizado - Novembro]]</f>
        <v>8433.3399999999965</v>
      </c>
      <c r="T120" s="17">
        <v>5500</v>
      </c>
      <c r="U120" s="17">
        <f>Tabela8[[#This Row],[Realizado - Dezembro]]+Tabela8[[#This Row],[Total realizado até novembro]]</f>
        <v>38500</v>
      </c>
      <c r="V120" s="14">
        <f>Tabela8[[#This Row],[Saldo de Novembro]]-Tabela8[[#This Row],[Realizado - Dezembro]]</f>
        <v>2933.3399999999965</v>
      </c>
      <c r="W120" s="3">
        <v>5500</v>
      </c>
      <c r="X120" s="3">
        <f>Tabela8[[#This Row],[Total realizado até Dezembro]]+Tabela8[[#This Row],[Realizado - Janeiro]]</f>
        <v>44000</v>
      </c>
      <c r="Y120" s="3">
        <f>Tabela8[[#This Row],[Saldo de Dezembro]]-Tabela8[[#This Row],[Realizado - Janeiro]]</f>
        <v>-2566.6600000000035</v>
      </c>
      <c r="Z120" s="3">
        <v>5500</v>
      </c>
      <c r="AA120" s="3">
        <v>49500</v>
      </c>
      <c r="AB120" s="14">
        <v>-8066.6600000000035</v>
      </c>
      <c r="AC120" s="4">
        <v>11000</v>
      </c>
      <c r="AD120" s="55">
        <f>Tabela8[[#This Row],[Total realizado até Fevereiro]]+Tabela8[[#This Row],[Realizado - Março]]</f>
        <v>60500</v>
      </c>
      <c r="AE120" s="55">
        <f>Tabela8[[#This Row],[Saldo de Fevereiro]]-Tabela8[[#This Row],[Realizado - Março]]</f>
        <v>-19066.660000000003</v>
      </c>
    </row>
    <row r="121" spans="2:31" s="15" customFormat="1" ht="14.15" customHeight="1" x14ac:dyDescent="0.35">
      <c r="B121" s="36" t="s">
        <v>457</v>
      </c>
      <c r="C121" s="16" t="s">
        <v>28</v>
      </c>
      <c r="D121" s="16" t="s">
        <v>458</v>
      </c>
      <c r="E121" s="16" t="s">
        <v>491</v>
      </c>
      <c r="F121" s="16" t="s">
        <v>492</v>
      </c>
      <c r="G121" s="16" t="s">
        <v>39</v>
      </c>
      <c r="H121" s="37">
        <v>0</v>
      </c>
      <c r="I121" s="17">
        <v>0</v>
      </c>
      <c r="J121" s="17">
        <v>0</v>
      </c>
      <c r="K121" s="17">
        <v>0</v>
      </c>
      <c r="L121" s="17">
        <v>0</v>
      </c>
      <c r="M121" s="17">
        <v>0</v>
      </c>
      <c r="N121" s="17">
        <v>74936.399999999994</v>
      </c>
      <c r="O121" s="22">
        <f>SUM(Tabela8[[#This Row],[Realizado - Julho]:[Realizado - Outubro]])</f>
        <v>74936.399999999994</v>
      </c>
      <c r="P121" s="22">
        <f>2248092.06-Tabela8[[#This Row],[Total realizado até out/2025]]</f>
        <v>2173155.66</v>
      </c>
      <c r="Q121" s="30">
        <v>74936.399999999994</v>
      </c>
      <c r="R121" s="17">
        <f>Tabela8[[#This Row],[Realizado - Novembro]]+Tabela8[[#This Row],[Total realizado até out/2025]]</f>
        <v>149872.79999999999</v>
      </c>
      <c r="S121" s="17">
        <f>Tabela8[[#This Row],[Saldo de Outubro]]-Tabela8[[#This Row],[Realizado - Novembro]]</f>
        <v>2098219.2600000002</v>
      </c>
      <c r="T121" s="17">
        <v>75839.83</v>
      </c>
      <c r="U121" s="17">
        <f>Tabela8[[#This Row],[Realizado - Dezembro]]+Tabela8[[#This Row],[Total realizado até novembro]]</f>
        <v>225712.63</v>
      </c>
      <c r="V121" s="14">
        <f>Tabela8[[#This Row],[Saldo de Novembro]]-Tabela8[[#This Row],[Realizado - Dezembro]]</f>
        <v>2022379.4300000002</v>
      </c>
      <c r="W121" s="3">
        <v>85886.399999999994</v>
      </c>
      <c r="X121" s="3">
        <f>Tabela8[[#This Row],[Total realizado até Dezembro]]+Tabela8[[#This Row],[Realizado - Janeiro]]</f>
        <v>311599.03000000003</v>
      </c>
      <c r="Y121" s="3">
        <f>Tabela8[[#This Row],[Saldo de Dezembro]]-Tabela8[[#This Row],[Realizado - Janeiro]]</f>
        <v>1936493.0300000003</v>
      </c>
      <c r="Z121" s="3">
        <v>86981.4</v>
      </c>
      <c r="AA121" s="3">
        <v>398580.43000000005</v>
      </c>
      <c r="AB121" s="14">
        <v>1849511.6300000004</v>
      </c>
      <c r="AC121" s="4">
        <v>74936.399999999994</v>
      </c>
      <c r="AD121" s="55">
        <f>Tabela8[[#This Row],[Total realizado até Fevereiro]]+Tabela8[[#This Row],[Realizado - Março]]</f>
        <v>473516.83000000007</v>
      </c>
      <c r="AE121" s="55">
        <f>Tabela8[[#This Row],[Saldo de Fevereiro]]-Tabela8[[#This Row],[Realizado - Março]]</f>
        <v>1774575.2300000004</v>
      </c>
    </row>
    <row r="122" spans="2:31" s="15" customFormat="1" ht="14.15" customHeight="1" x14ac:dyDescent="0.35">
      <c r="B122" s="36" t="s">
        <v>493</v>
      </c>
      <c r="C122" s="16" t="s">
        <v>28</v>
      </c>
      <c r="D122" s="16" t="s">
        <v>494</v>
      </c>
      <c r="E122" s="16" t="s">
        <v>495</v>
      </c>
      <c r="F122" s="16" t="s">
        <v>496</v>
      </c>
      <c r="G122" s="16" t="s">
        <v>328</v>
      </c>
      <c r="H122" s="37">
        <v>0</v>
      </c>
      <c r="I122" s="17">
        <v>0</v>
      </c>
      <c r="J122" s="17">
        <v>0</v>
      </c>
      <c r="K122" s="17">
        <v>0</v>
      </c>
      <c r="L122" s="17">
        <v>0</v>
      </c>
      <c r="M122" s="17">
        <v>0</v>
      </c>
      <c r="N122" s="17">
        <v>0</v>
      </c>
      <c r="O122" s="22">
        <f>SUM(Tabela8[[#This Row],[Realizado - Julho]:[Realizado - Outubro]])</f>
        <v>0</v>
      </c>
      <c r="P122" s="22">
        <f>Tabela8[[#This Row],[Saldo julho/25]]-Tabela8[[#This Row],[Total realizado até out/2025]]</f>
        <v>0</v>
      </c>
      <c r="Q122" s="17">
        <v>0</v>
      </c>
      <c r="R122" s="17">
        <f>Tabela8[[#This Row],[Realizado - Novembro]]+Tabela8[[#This Row],[Total realizado até out/2025]]</f>
        <v>0</v>
      </c>
      <c r="S122" s="17">
        <f>Tabela8[[#This Row],[Saldo de Outubro]]-Tabela8[[#This Row],[Realizado - Novembro]]</f>
        <v>0</v>
      </c>
      <c r="T122" s="17">
        <v>0</v>
      </c>
      <c r="U122" s="17">
        <f>Tabela8[[#This Row],[Realizado - Dezembro]]+Tabela8[[#This Row],[Total realizado até novembro]]</f>
        <v>0</v>
      </c>
      <c r="V122" s="14">
        <f>Tabela8[[#This Row],[Saldo de Novembro]]-Tabela8[[#This Row],[Realizado - Dezembro]]</f>
        <v>0</v>
      </c>
      <c r="W122" s="3">
        <v>0</v>
      </c>
      <c r="X122" s="3">
        <f>Tabela8[[#This Row],[Total realizado até Dezembro]]+Tabela8[[#This Row],[Realizado - Janeiro]]</f>
        <v>0</v>
      </c>
      <c r="Y122" s="3">
        <f>Tabela8[[#This Row],[Saldo de Dezembro]]-Tabela8[[#This Row],[Realizado - Janeiro]]</f>
        <v>0</v>
      </c>
      <c r="Z122" s="14">
        <v>0</v>
      </c>
      <c r="AA122" s="3">
        <f>Tabela8[[#This Row],[Total realizado até Janeiro]]+Tabela8[[#This Row],[Realizado - Fevereiro]]</f>
        <v>0</v>
      </c>
      <c r="AB122" s="14">
        <f>Tabela8[[#This Row],[Saldo de Janeiro]]-Tabela8[[#This Row],[Realizado - Fevereiro]]</f>
        <v>0</v>
      </c>
      <c r="AC122" s="4">
        <v>0</v>
      </c>
      <c r="AD122" s="55">
        <f>Tabela8[[#This Row],[Total realizado até Fevereiro]]+Tabela8[[#This Row],[Realizado - Março]]</f>
        <v>0</v>
      </c>
      <c r="AE122" s="55">
        <f>Tabela8[[#This Row],[Saldo de Fevereiro]]-Tabela8[[#This Row],[Realizado - Março]]</f>
        <v>0</v>
      </c>
    </row>
    <row r="123" spans="2:31" s="15" customFormat="1" ht="14.15" customHeight="1" x14ac:dyDescent="0.35">
      <c r="B123" s="36" t="s">
        <v>497</v>
      </c>
      <c r="C123" s="16" t="s">
        <v>28</v>
      </c>
      <c r="D123" s="16" t="s">
        <v>498</v>
      </c>
      <c r="E123" s="16" t="s">
        <v>499</v>
      </c>
      <c r="F123" s="16" t="s">
        <v>500</v>
      </c>
      <c r="G123" s="16" t="s">
        <v>430</v>
      </c>
      <c r="H123" s="16" t="s">
        <v>501</v>
      </c>
      <c r="I123" s="17">
        <v>45026.93</v>
      </c>
      <c r="J123" s="17">
        <v>41030.480000000003</v>
      </c>
      <c r="K123" s="17">
        <v>3996.45</v>
      </c>
      <c r="L123" s="17">
        <v>3996.45</v>
      </c>
      <c r="M123" s="17">
        <v>3996.45</v>
      </c>
      <c r="N123" s="17">
        <v>3996.45</v>
      </c>
      <c r="O123" s="22">
        <f>SUM(Tabela8[[#This Row],[Realizado - Julho]:[Realizado - Outubro]])</f>
        <v>15985.8</v>
      </c>
      <c r="P123" s="22">
        <f>Tabela8[[#This Row],[Saldo julho/25]]-Tabela8[[#This Row],[Total realizado até out/2025]]</f>
        <v>25044.680000000004</v>
      </c>
      <c r="Q123" s="17">
        <v>3996.45</v>
      </c>
      <c r="R123" s="17">
        <f>Tabela8[[#This Row],[Realizado - Novembro]]+Tabela8[[#This Row],[Total realizado até out/2025]]</f>
        <v>19982.25</v>
      </c>
      <c r="S123" s="17">
        <f>Tabela8[[#This Row],[Saldo de Outubro]]-Tabela8[[#This Row],[Realizado - Novembro]]</f>
        <v>21048.230000000003</v>
      </c>
      <c r="T123" s="17">
        <v>3996.45</v>
      </c>
      <c r="U123" s="17">
        <f>Tabela8[[#This Row],[Realizado - Dezembro]]+Tabela8[[#This Row],[Total realizado até novembro]]</f>
        <v>23978.7</v>
      </c>
      <c r="V123" s="14">
        <f>Tabela8[[#This Row],[Saldo de Novembro]]-Tabela8[[#This Row],[Realizado - Dezembro]]</f>
        <v>17051.780000000002</v>
      </c>
      <c r="W123" s="3">
        <v>3996.45</v>
      </c>
      <c r="X123" s="3">
        <f>Tabela8[[#This Row],[Total realizado até Dezembro]]+Tabela8[[#This Row],[Realizado - Janeiro]]</f>
        <v>27975.15</v>
      </c>
      <c r="Y123" s="3">
        <f>Tabela8[[#This Row],[Saldo de Dezembro]]-Tabela8[[#This Row],[Realizado - Janeiro]]</f>
        <v>13055.330000000002</v>
      </c>
      <c r="Z123" s="3">
        <v>7992.9</v>
      </c>
      <c r="AA123" s="3">
        <v>35968.050000000003</v>
      </c>
      <c r="AB123" s="14">
        <v>5062.4300000000021</v>
      </c>
      <c r="AC123" s="4">
        <v>3996.45</v>
      </c>
      <c r="AD123" s="55">
        <f>Tabela8[[#This Row],[Total realizado até Fevereiro]]+Tabela8[[#This Row],[Realizado - Março]]</f>
        <v>39964.5</v>
      </c>
      <c r="AE123" s="55">
        <f>Tabela8[[#This Row],[Saldo de Fevereiro]]-Tabela8[[#This Row],[Realizado - Março]]</f>
        <v>1065.9800000000023</v>
      </c>
    </row>
    <row r="124" spans="2:31" s="15" customFormat="1" ht="14.15" customHeight="1" x14ac:dyDescent="0.35">
      <c r="B124" s="36" t="s">
        <v>502</v>
      </c>
      <c r="C124" s="16" t="s">
        <v>28</v>
      </c>
      <c r="D124" s="16" t="s">
        <v>498</v>
      </c>
      <c r="E124" s="16" t="s">
        <v>503</v>
      </c>
      <c r="F124" s="16" t="s">
        <v>504</v>
      </c>
      <c r="G124" s="16" t="s">
        <v>75</v>
      </c>
      <c r="H124" s="16" t="s">
        <v>501</v>
      </c>
      <c r="I124" s="17">
        <v>76952.42</v>
      </c>
      <c r="J124" s="17">
        <v>65722.240000000005</v>
      </c>
      <c r="K124" s="17">
        <v>5615.09</v>
      </c>
      <c r="L124" s="17">
        <v>5615.09</v>
      </c>
      <c r="M124" s="17">
        <v>5615.09</v>
      </c>
      <c r="N124" s="17">
        <v>5615.09</v>
      </c>
      <c r="O124" s="22">
        <f>SUM(Tabela8[[#This Row],[Realizado - Julho]:[Realizado - Outubro]])</f>
        <v>22460.36</v>
      </c>
      <c r="P124" s="22">
        <f>Tabela8[[#This Row],[Saldo julho/25]]-Tabela8[[#This Row],[Total realizado até out/2025]]</f>
        <v>43261.880000000005</v>
      </c>
      <c r="Q124" s="17">
        <v>5615.09</v>
      </c>
      <c r="R124" s="17">
        <f>Tabela8[[#This Row],[Realizado - Novembro]]+Tabela8[[#This Row],[Total realizado até out/2025]]</f>
        <v>28075.45</v>
      </c>
      <c r="S124" s="17">
        <f>Tabela8[[#This Row],[Saldo de Outubro]]-Tabela8[[#This Row],[Realizado - Novembro]]</f>
        <v>37646.790000000008</v>
      </c>
      <c r="T124" s="17">
        <v>5615.09</v>
      </c>
      <c r="U124" s="17">
        <f>Tabela8[[#This Row],[Realizado - Dezembro]]+Tabela8[[#This Row],[Total realizado até novembro]]</f>
        <v>33690.54</v>
      </c>
      <c r="V124" s="14">
        <f>Tabela8[[#This Row],[Saldo de Novembro]]-Tabela8[[#This Row],[Realizado - Dezembro]]</f>
        <v>32031.700000000008</v>
      </c>
      <c r="W124" s="3">
        <v>5615.09</v>
      </c>
      <c r="X124" s="3">
        <f>Tabela8[[#This Row],[Total realizado até Dezembro]]+Tabela8[[#This Row],[Realizado - Janeiro]]</f>
        <v>39305.630000000005</v>
      </c>
      <c r="Y124" s="3">
        <f>Tabela8[[#This Row],[Saldo de Dezembro]]-Tabela8[[#This Row],[Realizado - Janeiro]]</f>
        <v>26416.610000000008</v>
      </c>
      <c r="Z124" s="3">
        <v>5615.09</v>
      </c>
      <c r="AA124" s="3">
        <v>44920.72</v>
      </c>
      <c r="AB124" s="14">
        <v>20801.520000000008</v>
      </c>
      <c r="AC124" s="4">
        <v>5615.09</v>
      </c>
      <c r="AD124" s="55">
        <f>Tabela8[[#This Row],[Total realizado até Fevereiro]]+Tabela8[[#This Row],[Realizado - Março]]</f>
        <v>50535.81</v>
      </c>
      <c r="AE124" s="55">
        <f>Tabela8[[#This Row],[Saldo de Fevereiro]]-Tabela8[[#This Row],[Realizado - Março]]</f>
        <v>15186.430000000008</v>
      </c>
    </row>
    <row r="125" spans="2:31" s="15" customFormat="1" ht="14.15" customHeight="1" x14ac:dyDescent="0.35">
      <c r="B125" s="36" t="s">
        <v>505</v>
      </c>
      <c r="C125" s="16" t="s">
        <v>28</v>
      </c>
      <c r="D125" s="16" t="s">
        <v>506</v>
      </c>
      <c r="E125" s="16" t="s">
        <v>507</v>
      </c>
      <c r="F125" s="16" t="s">
        <v>508</v>
      </c>
      <c r="G125" s="16" t="s">
        <v>39</v>
      </c>
      <c r="H125" s="37">
        <v>0</v>
      </c>
      <c r="I125" s="17">
        <v>0</v>
      </c>
      <c r="J125" s="17">
        <v>3458731.22</v>
      </c>
      <c r="K125" s="17">
        <v>0</v>
      </c>
      <c r="L125" s="17">
        <v>3458731.22</v>
      </c>
      <c r="M125" s="17">
        <v>0</v>
      </c>
      <c r="N125" s="17">
        <v>0</v>
      </c>
      <c r="O125" s="22">
        <v>0</v>
      </c>
      <c r="P125" s="22">
        <v>0</v>
      </c>
      <c r="Q125" s="17">
        <v>0</v>
      </c>
      <c r="R125" s="17">
        <v>0</v>
      </c>
      <c r="S125" s="17">
        <f>Tabela8[[#This Row],[Saldo de Outubro]]-Tabela8[[#This Row],[Realizado - Novembro]]</f>
        <v>0</v>
      </c>
      <c r="T125" s="17">
        <v>0</v>
      </c>
      <c r="U125" s="17">
        <v>0</v>
      </c>
      <c r="V125" s="14">
        <f>Tabela8[[#This Row],[Saldo de Novembro]]-Tabela8[[#This Row],[Realizado - Dezembro]]</f>
        <v>0</v>
      </c>
      <c r="W125" s="3">
        <v>0</v>
      </c>
      <c r="X125" s="3">
        <v>0</v>
      </c>
      <c r="Y125" s="3">
        <f>Tabela8[[#This Row],[Saldo de Dezembro]]-Tabela8[[#This Row],[Realizado - Janeiro]]</f>
        <v>0</v>
      </c>
      <c r="Z125" s="14">
        <v>0</v>
      </c>
      <c r="AA125" s="3">
        <f>Tabela8[[#This Row],[Total realizado até Janeiro]]+Tabela8[[#This Row],[Realizado - Fevereiro]]</f>
        <v>0</v>
      </c>
      <c r="AB125" s="14">
        <f>Tabela8[[#This Row],[Saldo de Janeiro]]-Tabela8[[#This Row],[Realizado - Fevereiro]]</f>
        <v>0</v>
      </c>
      <c r="AC125" s="4">
        <v>0</v>
      </c>
      <c r="AD125" s="55">
        <f>Tabela8[[#This Row],[Total realizado até Fevereiro]]+Tabela8[[#This Row],[Realizado - Março]]</f>
        <v>0</v>
      </c>
      <c r="AE125" s="55">
        <f>Tabela8[[#This Row],[Saldo de Fevereiro]]-Tabela8[[#This Row],[Realizado - Março]]</f>
        <v>0</v>
      </c>
    </row>
    <row r="126" spans="2:31" s="15" customFormat="1" ht="14.15" customHeight="1" x14ac:dyDescent="0.35">
      <c r="B126" s="36" t="s">
        <v>509</v>
      </c>
      <c r="C126" s="16" t="s">
        <v>28</v>
      </c>
      <c r="D126" s="16" t="s">
        <v>510</v>
      </c>
      <c r="E126" s="16" t="s">
        <v>511</v>
      </c>
      <c r="F126" s="16" t="s">
        <v>512</v>
      </c>
      <c r="G126" s="16" t="s">
        <v>39</v>
      </c>
      <c r="H126" s="16" t="s">
        <v>513</v>
      </c>
      <c r="I126" s="17">
        <v>0</v>
      </c>
      <c r="J126" s="17">
        <v>2644298.33</v>
      </c>
      <c r="K126" s="17">
        <v>21720.97</v>
      </c>
      <c r="L126" s="17">
        <v>1511.3</v>
      </c>
      <c r="M126" s="17">
        <v>180</v>
      </c>
      <c r="N126" s="17">
        <v>15026</v>
      </c>
      <c r="O126" s="22">
        <f>SUM(Tabela8[[#This Row],[Realizado - Julho]:[Realizado - Outubro]])</f>
        <v>38438.270000000004</v>
      </c>
      <c r="P126" s="22">
        <f>Tabela8[[#This Row],[Saldo julho/25]]-Tabela8[[#This Row],[Total realizado até out/2025]]</f>
        <v>2605860.06</v>
      </c>
      <c r="Q126" s="17">
        <v>22751.35</v>
      </c>
      <c r="R126" s="17">
        <f>Tabela8[[#This Row],[Realizado - Novembro]]+Tabela8[[#This Row],[Total realizado até out/2025]]</f>
        <v>61189.62</v>
      </c>
      <c r="S126" s="17">
        <f>Tabela8[[#This Row],[Saldo de Outubro]]-Tabela8[[#This Row],[Realizado - Novembro]]</f>
        <v>2583108.71</v>
      </c>
      <c r="T126" s="17">
        <f>VLOOKUP(Tabela8[[#This Row],[CNPJ]],[1]DEZ.25!$W$2:$AF$1104,10,0)</f>
        <v>26794.799999999999</v>
      </c>
      <c r="U126" s="17">
        <f>Tabela8[[#This Row],[Realizado - Dezembro]]+Tabela8[[#This Row],[Total realizado até novembro]]</f>
        <v>87984.42</v>
      </c>
      <c r="V126" s="14">
        <f>Tabela8[[#This Row],[Saldo de Novembro]]-Tabela8[[#This Row],[Realizado - Dezembro]]</f>
        <v>2556313.91</v>
      </c>
      <c r="W126" s="3">
        <v>33448.080000000002</v>
      </c>
      <c r="X126" s="3">
        <f>Tabela8[[#This Row],[Total realizado até Dezembro]]+Tabela8[[#This Row],[Realizado - Janeiro]]</f>
        <v>121432.5</v>
      </c>
      <c r="Y126" s="3">
        <f>Tabela8[[#This Row],[Saldo de Dezembro]]-Tabela8[[#This Row],[Realizado - Janeiro]]</f>
        <v>2522865.83</v>
      </c>
      <c r="Z126" s="3">
        <v>7251.8</v>
      </c>
      <c r="AA126" s="3">
        <v>128684.3</v>
      </c>
      <c r="AB126" s="14">
        <v>2515614.0300000003</v>
      </c>
      <c r="AC126" s="4">
        <v>20293.55</v>
      </c>
      <c r="AD126" s="55">
        <f>Tabela8[[#This Row],[Total realizado até Fevereiro]]+Tabela8[[#This Row],[Realizado - Março]]</f>
        <v>148977.85</v>
      </c>
      <c r="AE126" s="55">
        <f>Tabela8[[#This Row],[Saldo de Fevereiro]]-Tabela8[[#This Row],[Realizado - Março]]</f>
        <v>2495320.4800000004</v>
      </c>
    </row>
    <row r="127" spans="2:31" s="15" customFormat="1" ht="14.15" customHeight="1" x14ac:dyDescent="0.35">
      <c r="B127" s="36" t="s">
        <v>514</v>
      </c>
      <c r="C127" s="16" t="s">
        <v>35</v>
      </c>
      <c r="D127" s="16" t="s">
        <v>515</v>
      </c>
      <c r="E127" s="16" t="s">
        <v>516</v>
      </c>
      <c r="F127" s="16" t="s">
        <v>517</v>
      </c>
      <c r="G127" s="16" t="s">
        <v>59</v>
      </c>
      <c r="H127" s="50">
        <v>16290.88</v>
      </c>
      <c r="I127" s="25">
        <v>0</v>
      </c>
      <c r="J127" s="25"/>
      <c r="K127" s="17">
        <v>0</v>
      </c>
      <c r="L127" s="17">
        <v>0</v>
      </c>
      <c r="M127" s="17">
        <v>0</v>
      </c>
      <c r="N127" s="19">
        <v>0</v>
      </c>
      <c r="O127" s="22">
        <f>SUM(Tabela8[[#This Row],[Realizado - Julho]:[Realizado - Outubro]])</f>
        <v>0</v>
      </c>
      <c r="P127" s="22">
        <f>Tabela8[[#This Row],[Saldo julho/25]]-Tabela8[[#This Row],[Total realizado até out/2025]]</f>
        <v>0</v>
      </c>
      <c r="Q127" s="30">
        <v>0</v>
      </c>
      <c r="R127" s="17">
        <f>Tabela8[[#This Row],[Realizado - Novembro]]+Tabela8[[#This Row],[Total realizado até out/2025]]</f>
        <v>0</v>
      </c>
      <c r="S127" s="17">
        <f>Tabela8[[#This Row],[Saldo de Outubro]]-Tabela8[[#This Row],[Realizado - Novembro]]</f>
        <v>0</v>
      </c>
      <c r="T127" s="17">
        <v>0</v>
      </c>
      <c r="U127" s="17">
        <f>Tabela8[[#This Row],[Realizado - Dezembro]]+Tabela8[[#This Row],[Total realizado até novembro]]</f>
        <v>0</v>
      </c>
      <c r="V127" s="14">
        <f>Tabela8[[#This Row],[Saldo de Novembro]]-Tabela8[[#This Row],[Realizado - Dezembro]]</f>
        <v>0</v>
      </c>
      <c r="W127" s="3">
        <v>0</v>
      </c>
      <c r="X127" s="3">
        <f>Tabela8[[#This Row],[Total realizado até Dezembro]]+Tabela8[[#This Row],[Realizado - Janeiro]]</f>
        <v>0</v>
      </c>
      <c r="Y127" s="3">
        <f>Tabela8[[#This Row],[Saldo de Dezembro]]-Tabela8[[#This Row],[Realizado - Janeiro]]</f>
        <v>0</v>
      </c>
      <c r="Z127" s="14">
        <v>0</v>
      </c>
      <c r="AA127" s="3">
        <f>Tabela8[[#This Row],[Total realizado até Janeiro]]+Tabela8[[#This Row],[Realizado - Fevereiro]]</f>
        <v>0</v>
      </c>
      <c r="AB127" s="14">
        <f>Tabela8[[#This Row],[Saldo de Janeiro]]-Tabela8[[#This Row],[Realizado - Fevereiro]]</f>
        <v>0</v>
      </c>
      <c r="AC127" s="4">
        <v>0</v>
      </c>
      <c r="AD127" s="55">
        <f>Tabela8[[#This Row],[Total realizado até Fevereiro]]+Tabela8[[#This Row],[Realizado - Março]]</f>
        <v>0</v>
      </c>
      <c r="AE127" s="55">
        <f>Tabela8[[#This Row],[Saldo de Fevereiro]]-Tabela8[[#This Row],[Realizado - Março]]</f>
        <v>0</v>
      </c>
    </row>
    <row r="128" spans="2:31" s="15" customFormat="1" ht="14.15" customHeight="1" x14ac:dyDescent="0.35">
      <c r="B128" s="36" t="s">
        <v>518</v>
      </c>
      <c r="C128" s="16" t="s">
        <v>28</v>
      </c>
      <c r="D128" s="16" t="s">
        <v>519</v>
      </c>
      <c r="E128" s="16" t="s">
        <v>520</v>
      </c>
      <c r="F128" s="16" t="s">
        <v>521</v>
      </c>
      <c r="G128" s="16" t="s">
        <v>522</v>
      </c>
      <c r="H128" s="16" t="s">
        <v>523</v>
      </c>
      <c r="I128" s="17">
        <v>103015.55</v>
      </c>
      <c r="J128" s="17">
        <v>99371.14</v>
      </c>
      <c r="K128" s="17">
        <v>3644.41</v>
      </c>
      <c r="L128" s="17">
        <v>3644.41</v>
      </c>
      <c r="M128" s="17">
        <v>3644.41</v>
      </c>
      <c r="N128" s="17">
        <v>28063.39</v>
      </c>
      <c r="O128" s="22">
        <f>SUM(Tabela8[[#This Row],[Realizado - Julho]:[Realizado - Outubro]])</f>
        <v>38996.619999999995</v>
      </c>
      <c r="P128" s="22">
        <f>Tabela8[[#This Row],[Saldo julho/25]]-Tabela8[[#This Row],[Total realizado até out/2025]]</f>
        <v>60374.520000000004</v>
      </c>
      <c r="Q128" s="30">
        <v>3644.41</v>
      </c>
      <c r="R128" s="17">
        <f>Tabela8[[#This Row],[Realizado - Novembro]]+Tabela8[[#This Row],[Total realizado até out/2025]]</f>
        <v>42641.03</v>
      </c>
      <c r="S128" s="17">
        <f>Tabela8[[#This Row],[Saldo de Outubro]]-Tabela8[[#This Row],[Realizado - Novembro]]</f>
        <v>56730.11</v>
      </c>
      <c r="T128" s="17">
        <v>0</v>
      </c>
      <c r="U128" s="17">
        <f>Tabela8[[#This Row],[Realizado - Dezembro]]+Tabela8[[#This Row],[Total realizado até novembro]]</f>
        <v>42641.03</v>
      </c>
      <c r="V128" s="14">
        <f>Tabela8[[#This Row],[Saldo de Novembro]]-Tabela8[[#This Row],[Realizado - Dezembro]]</f>
        <v>56730.11</v>
      </c>
      <c r="W128" s="3">
        <v>3644.41</v>
      </c>
      <c r="X128" s="3">
        <f>Tabela8[[#This Row],[Total realizado até Dezembro]]+Tabela8[[#This Row],[Realizado - Janeiro]]</f>
        <v>46285.440000000002</v>
      </c>
      <c r="Y128" s="3">
        <f>Tabela8[[#This Row],[Saldo de Dezembro]]-Tabela8[[#This Row],[Realizado - Janeiro]]</f>
        <v>53085.7</v>
      </c>
      <c r="Z128" s="3">
        <v>3644.41</v>
      </c>
      <c r="AA128" s="3">
        <v>49929.850000000006</v>
      </c>
      <c r="AB128" s="14">
        <v>49441.289999999994</v>
      </c>
      <c r="AC128" s="4">
        <v>3644.41</v>
      </c>
      <c r="AD128" s="55">
        <f>Tabela8[[#This Row],[Total realizado até Fevereiro]]+Tabela8[[#This Row],[Realizado - Março]]</f>
        <v>53574.260000000009</v>
      </c>
      <c r="AE128" s="55">
        <f>Tabela8[[#This Row],[Saldo de Fevereiro]]-Tabela8[[#This Row],[Realizado - Março]]</f>
        <v>45796.87999999999</v>
      </c>
    </row>
    <row r="129" spans="2:31" s="15" customFormat="1" ht="14.15" customHeight="1" x14ac:dyDescent="0.35">
      <c r="B129" s="36" t="s">
        <v>524</v>
      </c>
      <c r="C129" s="16" t="s">
        <v>28</v>
      </c>
      <c r="D129" s="16" t="s">
        <v>525</v>
      </c>
      <c r="E129" s="16" t="s">
        <v>526</v>
      </c>
      <c r="F129" s="16" t="s">
        <v>527</v>
      </c>
      <c r="G129" s="16" t="s">
        <v>39</v>
      </c>
      <c r="H129" s="16" t="s">
        <v>528</v>
      </c>
      <c r="I129" s="17">
        <v>362625.04</v>
      </c>
      <c r="J129" s="17">
        <v>0</v>
      </c>
      <c r="K129" s="17">
        <v>0</v>
      </c>
      <c r="L129" s="17">
        <v>0</v>
      </c>
      <c r="M129" s="17">
        <v>0</v>
      </c>
      <c r="N129" s="17">
        <v>0</v>
      </c>
      <c r="O129" s="22">
        <f>SUM(Tabela8[[#This Row],[Realizado - Julho]:[Realizado - Outubro]])</f>
        <v>0</v>
      </c>
      <c r="P129" s="22">
        <f>Tabela8[[#This Row],[Saldo julho/25]]-Tabela8[[#This Row],[Total realizado até out/2025]]</f>
        <v>0</v>
      </c>
      <c r="Q129" s="17">
        <v>0</v>
      </c>
      <c r="R129" s="17">
        <f>Tabela8[[#This Row],[Realizado - Novembro]]+Tabela8[[#This Row],[Total realizado até out/2025]]</f>
        <v>0</v>
      </c>
      <c r="S129" s="17">
        <f>Tabela8[[#This Row],[Saldo de Outubro]]-Tabela8[[#This Row],[Realizado - Novembro]]</f>
        <v>0</v>
      </c>
      <c r="T129" s="17">
        <v>0</v>
      </c>
      <c r="U129" s="17">
        <f>Tabela8[[#This Row],[Realizado - Dezembro]]+Tabela8[[#This Row],[Total realizado até novembro]]</f>
        <v>0</v>
      </c>
      <c r="V129" s="14">
        <f>Tabela8[[#This Row],[Saldo de Novembro]]-Tabela8[[#This Row],[Realizado - Dezembro]]</f>
        <v>0</v>
      </c>
      <c r="W129" s="3">
        <v>0</v>
      </c>
      <c r="X129" s="3">
        <f>Tabela8[[#This Row],[Total realizado até Dezembro]]+Tabela8[[#This Row],[Realizado - Janeiro]]</f>
        <v>0</v>
      </c>
      <c r="Y129" s="3">
        <f>Tabela8[[#This Row],[Saldo de Dezembro]]-Tabela8[[#This Row],[Realizado - Janeiro]]</f>
        <v>0</v>
      </c>
      <c r="Z129" s="14">
        <v>0</v>
      </c>
      <c r="AA129" s="3">
        <f>Tabela8[[#This Row],[Total realizado até Janeiro]]+Tabela8[[#This Row],[Realizado - Fevereiro]]</f>
        <v>0</v>
      </c>
      <c r="AB129" s="14">
        <f>Tabela8[[#This Row],[Saldo de Janeiro]]-Tabela8[[#This Row],[Realizado - Fevereiro]]</f>
        <v>0</v>
      </c>
      <c r="AC129" s="4">
        <v>0</v>
      </c>
      <c r="AD129" s="55">
        <f>Tabela8[[#This Row],[Total realizado até Fevereiro]]+Tabela8[[#This Row],[Realizado - Março]]</f>
        <v>0</v>
      </c>
      <c r="AE129" s="55">
        <f>Tabela8[[#This Row],[Saldo de Fevereiro]]-Tabela8[[#This Row],[Realizado - Março]]</f>
        <v>0</v>
      </c>
    </row>
    <row r="130" spans="2:31" s="15" customFormat="1" ht="14.15" customHeight="1" x14ac:dyDescent="0.35">
      <c r="B130" s="36" t="s">
        <v>529</v>
      </c>
      <c r="C130" s="16" t="s">
        <v>28</v>
      </c>
      <c r="D130" s="16" t="s">
        <v>530</v>
      </c>
      <c r="E130" s="16" t="s">
        <v>531</v>
      </c>
      <c r="F130" s="16" t="s">
        <v>532</v>
      </c>
      <c r="G130" s="16" t="s">
        <v>39</v>
      </c>
      <c r="H130" s="37">
        <v>0</v>
      </c>
      <c r="I130" s="17">
        <v>63980</v>
      </c>
      <c r="J130" s="17">
        <v>0</v>
      </c>
      <c r="K130" s="17">
        <v>50288.28</v>
      </c>
      <c r="L130" s="17">
        <v>0</v>
      </c>
      <c r="M130" s="17">
        <v>0</v>
      </c>
      <c r="N130" s="17">
        <v>0</v>
      </c>
      <c r="O130" s="22">
        <f>SUM(Tabela8[[#This Row],[Realizado - Julho]:[Realizado - Outubro]])</f>
        <v>50288.28</v>
      </c>
      <c r="P130" s="22">
        <f>Tabela8[[#This Row],[Saldo junho/25]]-Tabela8[[#This Row],[Total realizado até out/2025]]</f>
        <v>13691.720000000001</v>
      </c>
      <c r="Q130" s="17">
        <v>0</v>
      </c>
      <c r="R130" s="17">
        <f>Tabela8[[#This Row],[Realizado - Novembro]]+Tabela8[[#This Row],[Total realizado até out/2025]]</f>
        <v>50288.28</v>
      </c>
      <c r="S130" s="17">
        <f>Tabela8[[#This Row],[Saldo de Outubro]]-Tabela8[[#This Row],[Realizado - Novembro]]</f>
        <v>13691.720000000001</v>
      </c>
      <c r="T130" s="17">
        <v>0</v>
      </c>
      <c r="U130" s="17">
        <f>Tabela8[[#This Row],[Realizado - Dezembro]]+Tabela8[[#This Row],[Total realizado até novembro]]</f>
        <v>50288.28</v>
      </c>
      <c r="V130" s="14">
        <f>Tabela8[[#This Row],[Saldo de Novembro]]-Tabela8[[#This Row],[Realizado - Dezembro]]</f>
        <v>13691.720000000001</v>
      </c>
      <c r="W130" s="3">
        <v>0</v>
      </c>
      <c r="X130" s="3">
        <f>Tabela8[[#This Row],[Total realizado até Dezembro]]+Tabela8[[#This Row],[Realizado - Janeiro]]</f>
        <v>50288.28</v>
      </c>
      <c r="Y130" s="3">
        <f>Tabela8[[#This Row],[Saldo de Dezembro]]-Tabela8[[#This Row],[Realizado - Janeiro]]</f>
        <v>13691.720000000001</v>
      </c>
      <c r="Z130" s="14">
        <v>0</v>
      </c>
      <c r="AA130" s="3">
        <v>50288.28</v>
      </c>
      <c r="AB130" s="14">
        <v>13691.720000000001</v>
      </c>
      <c r="AC130" s="4">
        <v>0</v>
      </c>
      <c r="AD130" s="55">
        <f>Tabela8[[#This Row],[Total realizado até Fevereiro]]+Tabela8[[#This Row],[Realizado - Março]]</f>
        <v>50288.28</v>
      </c>
      <c r="AE130" s="55">
        <f>Tabela8[[#This Row],[Saldo de Fevereiro]]-Tabela8[[#This Row],[Realizado - Março]]</f>
        <v>13691.720000000001</v>
      </c>
    </row>
    <row r="131" spans="2:31" s="15" customFormat="1" ht="14.15" customHeight="1" x14ac:dyDescent="0.35">
      <c r="B131" s="36" t="s">
        <v>533</v>
      </c>
      <c r="C131" s="16" t="s">
        <v>28</v>
      </c>
      <c r="D131" s="16" t="s">
        <v>534</v>
      </c>
      <c r="E131" s="16" t="s">
        <v>535</v>
      </c>
      <c r="F131" s="16" t="s">
        <v>536</v>
      </c>
      <c r="G131" s="16" t="s">
        <v>39</v>
      </c>
      <c r="H131" s="16" t="s">
        <v>537</v>
      </c>
      <c r="I131" s="17">
        <v>760700</v>
      </c>
      <c r="J131" s="17">
        <v>0</v>
      </c>
      <c r="K131" s="17">
        <v>0</v>
      </c>
      <c r="L131" s="17">
        <v>0</v>
      </c>
      <c r="M131" s="17">
        <v>0</v>
      </c>
      <c r="N131" s="17">
        <v>12520</v>
      </c>
      <c r="O131" s="22">
        <f>SUM(Tabela8[[#This Row],[Realizado - Julho]:[Realizado - Outubro]])</f>
        <v>12520</v>
      </c>
      <c r="P131" s="22">
        <f>Tabela8[[#This Row],[Saldo junho/25]]-Tabela8[[#This Row],[Total realizado até out/2025]]</f>
        <v>748180</v>
      </c>
      <c r="Q131" s="17">
        <f>12520+4000+15240</f>
        <v>31760</v>
      </c>
      <c r="R131" s="17">
        <f>Tabela8[[#This Row],[Realizado - Novembro]]+Tabela8[[#This Row],[Total realizado até out/2025]]</f>
        <v>44280</v>
      </c>
      <c r="S131" s="17">
        <f>Tabela8[[#This Row],[Saldo de Outubro]]-Tabela8[[#This Row],[Realizado - Novembro]]</f>
        <v>716420</v>
      </c>
      <c r="T131" s="17">
        <v>55766</v>
      </c>
      <c r="U131" s="17">
        <f>Tabela8[[#This Row],[Realizado - Dezembro]]+Tabela8[[#This Row],[Total realizado até novembro]]</f>
        <v>100046</v>
      </c>
      <c r="V131" s="14">
        <f>Tabela8[[#This Row],[Saldo de Novembro]]-Tabela8[[#This Row],[Realizado - Dezembro]]</f>
        <v>660654</v>
      </c>
      <c r="W131" s="3">
        <v>0</v>
      </c>
      <c r="X131" s="3">
        <f>Tabela8[[#This Row],[Total realizado até Dezembro]]+Tabela8[[#This Row],[Realizado - Janeiro]]</f>
        <v>100046</v>
      </c>
      <c r="Y131" s="3">
        <f>Tabela8[[#This Row],[Saldo de Dezembro]]-Tabela8[[#This Row],[Realizado - Janeiro]]</f>
        <v>660654</v>
      </c>
      <c r="Z131" s="14">
        <v>0</v>
      </c>
      <c r="AA131" s="3">
        <v>100046</v>
      </c>
      <c r="AB131" s="14">
        <v>660654</v>
      </c>
      <c r="AC131" s="4">
        <v>0</v>
      </c>
      <c r="AD131" s="55">
        <f>Tabela8[[#This Row],[Total realizado até Fevereiro]]+Tabela8[[#This Row],[Realizado - Março]]</f>
        <v>100046</v>
      </c>
      <c r="AE131" s="55">
        <f>Tabela8[[#This Row],[Saldo de Fevereiro]]-Tabela8[[#This Row],[Realizado - Março]]</f>
        <v>660654</v>
      </c>
    </row>
    <row r="132" spans="2:31" s="15" customFormat="1" ht="14.15" customHeight="1" x14ac:dyDescent="0.35">
      <c r="B132" s="36" t="s">
        <v>533</v>
      </c>
      <c r="C132" s="16" t="s">
        <v>28</v>
      </c>
      <c r="D132" s="16" t="s">
        <v>534</v>
      </c>
      <c r="E132" s="16" t="s">
        <v>538</v>
      </c>
      <c r="F132" s="16" t="s">
        <v>539</v>
      </c>
      <c r="G132" s="16" t="s">
        <v>39</v>
      </c>
      <c r="H132" s="16" t="s">
        <v>537</v>
      </c>
      <c r="I132" s="17">
        <v>124000</v>
      </c>
      <c r="J132" s="17">
        <v>0</v>
      </c>
      <c r="K132" s="17">
        <v>0</v>
      </c>
      <c r="L132" s="17">
        <v>0</v>
      </c>
      <c r="M132" s="17">
        <v>0</v>
      </c>
      <c r="N132" s="17">
        <v>15162</v>
      </c>
      <c r="O132" s="22">
        <f>SUM(Tabela8[[#This Row],[Realizado - Julho]:[Realizado - Outubro]])</f>
        <v>15162</v>
      </c>
      <c r="P132" s="22">
        <f>Tabela8[[#This Row],[Saldo junho/25]]-Tabela8[[#This Row],[Total realizado até out/2025]]</f>
        <v>108838</v>
      </c>
      <c r="Q132" s="17">
        <v>0</v>
      </c>
      <c r="R132" s="17">
        <f>Tabela8[[#This Row],[Realizado - Novembro]]+Tabela8[[#This Row],[Total realizado até out/2025]]</f>
        <v>15162</v>
      </c>
      <c r="S132" s="17">
        <f>Tabela8[[#This Row],[Saldo de Outubro]]-Tabela8[[#This Row],[Realizado - Novembro]]</f>
        <v>108838</v>
      </c>
      <c r="T132" s="17">
        <v>19200</v>
      </c>
      <c r="U132" s="17">
        <f>Tabela8[[#This Row],[Realizado - Dezembro]]+Tabela8[[#This Row],[Total realizado até novembro]]</f>
        <v>34362</v>
      </c>
      <c r="V132" s="14">
        <f>Tabela8[[#This Row],[Saldo de Novembro]]-Tabela8[[#This Row],[Realizado - Dezembro]]</f>
        <v>89638</v>
      </c>
      <c r="W132" s="3">
        <v>0</v>
      </c>
      <c r="X132" s="3">
        <f>Tabela8[[#This Row],[Total realizado até Dezembro]]+Tabela8[[#This Row],[Realizado - Janeiro]]</f>
        <v>34362</v>
      </c>
      <c r="Y132" s="3">
        <f>Tabela8[[#This Row],[Saldo de Dezembro]]-Tabela8[[#This Row],[Realizado - Janeiro]]</f>
        <v>89638</v>
      </c>
      <c r="Z132" s="14">
        <v>0</v>
      </c>
      <c r="AA132" s="3">
        <v>34362</v>
      </c>
      <c r="AB132" s="14">
        <v>89638</v>
      </c>
      <c r="AC132" s="4">
        <v>9600</v>
      </c>
      <c r="AD132" s="55">
        <f>Tabela8[[#This Row],[Total realizado até Fevereiro]]+Tabela8[[#This Row],[Realizado - Março]]</f>
        <v>43962</v>
      </c>
      <c r="AE132" s="55">
        <f>Tabela8[[#This Row],[Saldo de Fevereiro]]-Tabela8[[#This Row],[Realizado - Março]]</f>
        <v>80038</v>
      </c>
    </row>
    <row r="133" spans="2:31" s="15" customFormat="1" ht="14.15" customHeight="1" x14ac:dyDescent="0.35">
      <c r="B133" s="36" t="s">
        <v>540</v>
      </c>
      <c r="C133" s="16" t="s">
        <v>28</v>
      </c>
      <c r="D133" s="16" t="s">
        <v>534</v>
      </c>
      <c r="E133" s="16" t="s">
        <v>541</v>
      </c>
      <c r="F133" s="16" t="s">
        <v>542</v>
      </c>
      <c r="G133" s="16" t="s">
        <v>39</v>
      </c>
      <c r="H133" s="16">
        <v>0</v>
      </c>
      <c r="I133" s="17">
        <v>145000</v>
      </c>
      <c r="J133" s="17">
        <v>0</v>
      </c>
      <c r="K133" s="17">
        <v>0</v>
      </c>
      <c r="L133" s="17">
        <v>0</v>
      </c>
      <c r="M133" s="17">
        <v>0</v>
      </c>
      <c r="N133" s="17">
        <v>0</v>
      </c>
      <c r="O133" s="22">
        <f>SUM(Tabela8[[#This Row],[Realizado - Julho]:[Realizado - Outubro]])</f>
        <v>0</v>
      </c>
      <c r="P133" s="22">
        <f>Tabela8[[#This Row],[Saldo junho/25]]-Tabela8[[#This Row],[Total realizado até out/2025]]</f>
        <v>145000</v>
      </c>
      <c r="Q133" s="17">
        <v>12620</v>
      </c>
      <c r="R133" s="17">
        <f>Tabela8[[#This Row],[Realizado - Novembro]]+Tabela8[[#This Row],[Total realizado até out/2025]]</f>
        <v>12620</v>
      </c>
      <c r="S133" s="17">
        <f>Tabela8[[#This Row],[Saldo de Outubro]]-Tabela8[[#This Row],[Realizado - Novembro]]</f>
        <v>132380</v>
      </c>
      <c r="T133" s="17">
        <v>43860</v>
      </c>
      <c r="U133" s="17">
        <f>Tabela8[[#This Row],[Realizado - Dezembro]]+Tabela8[[#This Row],[Total realizado até novembro]]</f>
        <v>56480</v>
      </c>
      <c r="V133" s="14">
        <f>Tabela8[[#This Row],[Saldo de Novembro]]-Tabela8[[#This Row],[Realizado - Dezembro]]</f>
        <v>88520</v>
      </c>
      <c r="W133" s="3">
        <v>0</v>
      </c>
      <c r="X133" s="3">
        <f>Tabela8[[#This Row],[Total realizado até Dezembro]]+Tabela8[[#This Row],[Realizado - Janeiro]]</f>
        <v>56480</v>
      </c>
      <c r="Y133" s="3">
        <f>Tabela8[[#This Row],[Saldo de Dezembro]]-Tabela8[[#This Row],[Realizado - Janeiro]]</f>
        <v>88520</v>
      </c>
      <c r="Z133" s="14">
        <v>0</v>
      </c>
      <c r="AA133" s="3">
        <v>56480</v>
      </c>
      <c r="AB133" s="14">
        <v>88520</v>
      </c>
      <c r="AC133" s="4">
        <v>0</v>
      </c>
      <c r="AD133" s="55">
        <f>Tabela8[[#This Row],[Total realizado até Fevereiro]]+Tabela8[[#This Row],[Realizado - Março]]</f>
        <v>56480</v>
      </c>
      <c r="AE133" s="55">
        <f>Tabela8[[#This Row],[Saldo de Fevereiro]]-Tabela8[[#This Row],[Realizado - Março]]</f>
        <v>88520</v>
      </c>
    </row>
    <row r="134" spans="2:31" s="15" customFormat="1" ht="14.15" customHeight="1" x14ac:dyDescent="0.35">
      <c r="B134" s="36" t="s">
        <v>543</v>
      </c>
      <c r="C134" s="16" t="s">
        <v>28</v>
      </c>
      <c r="D134" s="16" t="s">
        <v>544</v>
      </c>
      <c r="E134" s="16" t="s">
        <v>545</v>
      </c>
      <c r="F134" s="16" t="s">
        <v>546</v>
      </c>
      <c r="G134" s="16" t="s">
        <v>39</v>
      </c>
      <c r="H134" s="16" t="s">
        <v>547</v>
      </c>
      <c r="I134" s="17">
        <v>801432</v>
      </c>
      <c r="J134" s="17">
        <v>789986</v>
      </c>
      <c r="K134" s="17">
        <v>6969</v>
      </c>
      <c r="L134" s="17">
        <v>40625</v>
      </c>
      <c r="M134" s="17">
        <v>84992</v>
      </c>
      <c r="N134" s="17">
        <v>4924</v>
      </c>
      <c r="O134" s="22">
        <f>SUM(Tabela8[[#This Row],[Realizado - Julho]:[Realizado - Outubro]])</f>
        <v>137510</v>
      </c>
      <c r="P134" s="22">
        <f>Tabela8[[#This Row],[Saldo julho/25]]-Tabela8[[#This Row],[Total realizado até out/2025]]</f>
        <v>652476</v>
      </c>
      <c r="Q134" s="17">
        <v>16714</v>
      </c>
      <c r="R134" s="17">
        <f>Tabela8[[#This Row],[Realizado - Novembro]]+Tabela8[[#This Row],[Total realizado até out/2025]]</f>
        <v>154224</v>
      </c>
      <c r="S134" s="17">
        <f>Tabela8[[#This Row],[Saldo de Outubro]]-Tabela8[[#This Row],[Realizado - Novembro]]</f>
        <v>635762</v>
      </c>
      <c r="T134" s="17">
        <v>33450</v>
      </c>
      <c r="U134" s="17">
        <f>Tabela8[[#This Row],[Realizado - Dezembro]]+Tabela8[[#This Row],[Total realizado até novembro]]</f>
        <v>187674</v>
      </c>
      <c r="V134" s="14">
        <f>Tabela8[[#This Row],[Saldo de Novembro]]-Tabela8[[#This Row],[Realizado - Dezembro]]</f>
        <v>602312</v>
      </c>
      <c r="W134" s="3">
        <v>0</v>
      </c>
      <c r="X134" s="3">
        <f>Tabela8[[#This Row],[Total realizado até Dezembro]]+Tabela8[[#This Row],[Realizado - Janeiro]]</f>
        <v>187674</v>
      </c>
      <c r="Y134" s="3">
        <f>Tabela8[[#This Row],[Saldo de Dezembro]]-Tabela8[[#This Row],[Realizado - Janeiro]]</f>
        <v>602312</v>
      </c>
      <c r="Z134" s="14">
        <v>0</v>
      </c>
      <c r="AA134" s="3">
        <v>187674</v>
      </c>
      <c r="AB134" s="14">
        <v>602312</v>
      </c>
      <c r="AC134" s="4">
        <v>0</v>
      </c>
      <c r="AD134" s="55">
        <f>Tabela8[[#This Row],[Total realizado até Fevereiro]]+Tabela8[[#This Row],[Realizado - Março]]</f>
        <v>187674</v>
      </c>
      <c r="AE134" s="55">
        <f>Tabela8[[#This Row],[Saldo de Fevereiro]]-Tabela8[[#This Row],[Realizado - Março]]</f>
        <v>602312</v>
      </c>
    </row>
    <row r="135" spans="2:31" s="15" customFormat="1" ht="14.15" customHeight="1" x14ac:dyDescent="0.35">
      <c r="B135" s="36" t="s">
        <v>548</v>
      </c>
      <c r="C135" s="16" t="s">
        <v>35</v>
      </c>
      <c r="D135" s="16" t="s">
        <v>549</v>
      </c>
      <c r="E135" s="16" t="s">
        <v>550</v>
      </c>
      <c r="F135" s="16" t="s">
        <v>551</v>
      </c>
      <c r="G135" s="16" t="s">
        <v>120</v>
      </c>
      <c r="H135" s="37">
        <v>0</v>
      </c>
      <c r="I135" s="17">
        <v>0</v>
      </c>
      <c r="J135" s="17">
        <v>0</v>
      </c>
      <c r="K135" s="17">
        <v>0</v>
      </c>
      <c r="L135" s="17">
        <v>0</v>
      </c>
      <c r="M135" s="17">
        <v>0</v>
      </c>
      <c r="N135" s="17">
        <v>0</v>
      </c>
      <c r="O135" s="17">
        <f>SUM(Tabela8[[#This Row],[Realizado - Julho]:[Realizado - Outubro]])</f>
        <v>0</v>
      </c>
      <c r="P135" s="17">
        <f>Tabela8[[#This Row],[Saldo junho/25]]-Tabela8[[#This Row],[Total realizado até out/2025]]</f>
        <v>0</v>
      </c>
      <c r="Q135" s="17">
        <v>0</v>
      </c>
      <c r="R135" s="17">
        <f>Tabela8[[#This Row],[Realizado - Novembro]]+Tabela8[[#This Row],[Total realizado até out/2025]]</f>
        <v>0</v>
      </c>
      <c r="S135" s="17">
        <f>Tabela8[[#This Row],[Saldo de Outubro]]-Tabela8[[#This Row],[Realizado - Novembro]]</f>
        <v>0</v>
      </c>
      <c r="T135" s="17"/>
      <c r="U135" s="17">
        <f>Tabela8[[#This Row],[Realizado - Dezembro]]+Tabela8[[#This Row],[Total realizado até novembro]]</f>
        <v>0</v>
      </c>
      <c r="V135" s="17">
        <f>Tabela8[[#This Row],[Saldo de Outubro]]-Tabela8[[#This Row],[Realizado - Novembro]]</f>
        <v>0</v>
      </c>
      <c r="W135" s="3"/>
      <c r="X135" s="3">
        <f>Tabela8[[#This Row],[Total realizado até Dezembro]]+Tabela8[[#This Row],[Realizado - Janeiro]]</f>
        <v>0</v>
      </c>
      <c r="Y135" s="3">
        <f>Tabela8[[#This Row],[Saldo de Dezembro]]-Tabela8[[#This Row],[Realizado - Janeiro]]</f>
        <v>0</v>
      </c>
      <c r="Z135" s="14">
        <v>0</v>
      </c>
      <c r="AA135" s="3">
        <f>Tabela8[[#This Row],[Total realizado até Janeiro]]+Tabela8[[#This Row],[Realizado - Fevereiro]]</f>
        <v>0</v>
      </c>
      <c r="AB135" s="14">
        <f>Tabela8[[#This Row],[Saldo de Janeiro]]-Tabela8[[#This Row],[Realizado - Fevereiro]]</f>
        <v>0</v>
      </c>
      <c r="AC135" s="4">
        <v>0</v>
      </c>
      <c r="AD135" s="55">
        <f>Tabela8[[#This Row],[Total realizado até Fevereiro]]+Tabela8[[#This Row],[Realizado - Março]]</f>
        <v>0</v>
      </c>
      <c r="AE135" s="55">
        <f>Tabela8[[#This Row],[Saldo de Fevereiro]]-Tabela8[[#This Row],[Realizado - Março]]</f>
        <v>0</v>
      </c>
    </row>
    <row r="136" spans="2:31" s="15" customFormat="1" ht="14.15" customHeight="1" x14ac:dyDescent="0.35">
      <c r="B136" s="36" t="s">
        <v>543</v>
      </c>
      <c r="C136" s="16" t="s">
        <v>28</v>
      </c>
      <c r="D136" s="16" t="s">
        <v>544</v>
      </c>
      <c r="E136" s="16" t="s">
        <v>552</v>
      </c>
      <c r="F136" s="16" t="s">
        <v>553</v>
      </c>
      <c r="G136" s="16" t="s">
        <v>39</v>
      </c>
      <c r="H136" s="16" t="s">
        <v>547</v>
      </c>
      <c r="I136" s="17">
        <v>228997</v>
      </c>
      <c r="J136" s="17">
        <v>154118</v>
      </c>
      <c r="K136" s="17"/>
      <c r="L136" s="17">
        <v>0</v>
      </c>
      <c r="M136" s="17">
        <v>0</v>
      </c>
      <c r="N136" s="17">
        <v>0</v>
      </c>
      <c r="O136" s="22">
        <f>SUM(Tabela8[[#This Row],[Realizado - Julho]:[Realizado - Outubro]])</f>
        <v>0</v>
      </c>
      <c r="P136" s="22">
        <f>Tabela8[[#This Row],[Saldo julho/25]]-Tabela8[[#This Row],[Total realizado até out/2025]]</f>
        <v>154118</v>
      </c>
      <c r="Q136" s="17">
        <v>0</v>
      </c>
      <c r="R136" s="17">
        <f>Tabela8[[#This Row],[Realizado - Novembro]]+Tabela8[[#This Row],[Total realizado até out/2025]]</f>
        <v>0</v>
      </c>
      <c r="S136" s="17">
        <f>Tabela8[[#This Row],[Saldo de Outubro]]-Tabela8[[#This Row],[Realizado - Novembro]]</f>
        <v>154118</v>
      </c>
      <c r="T136" s="17">
        <v>6650</v>
      </c>
      <c r="U136" s="17">
        <f>Tabela8[[#This Row],[Realizado - Dezembro]]+Tabela8[[#This Row],[Total realizado até novembro]]</f>
        <v>6650</v>
      </c>
      <c r="V136" s="14">
        <f>Tabela8[[#This Row],[Saldo de Novembro]]-Tabela8[[#This Row],[Realizado - Dezembro]]</f>
        <v>147468</v>
      </c>
      <c r="W136" s="3">
        <v>0</v>
      </c>
      <c r="X136" s="3">
        <f>Tabela8[[#This Row],[Total realizado até Dezembro]]+Tabela8[[#This Row],[Realizado - Janeiro]]</f>
        <v>6650</v>
      </c>
      <c r="Y136" s="3">
        <f>Tabela8[[#This Row],[Saldo de Dezembro]]-Tabela8[[#This Row],[Realizado - Janeiro]]</f>
        <v>147468</v>
      </c>
      <c r="Z136" s="14">
        <v>0</v>
      </c>
      <c r="AA136" s="3">
        <v>6650</v>
      </c>
      <c r="AB136" s="14">
        <v>147468</v>
      </c>
      <c r="AC136" s="4">
        <v>16327</v>
      </c>
      <c r="AD136" s="55">
        <f>Tabela8[[#This Row],[Total realizado até Fevereiro]]+Tabela8[[#This Row],[Realizado - Março]]</f>
        <v>22977</v>
      </c>
      <c r="AE136" s="55">
        <f>Tabela8[[#This Row],[Saldo de Fevereiro]]-Tabela8[[#This Row],[Realizado - Março]]</f>
        <v>131141</v>
      </c>
    </row>
    <row r="137" spans="2:31" s="15" customFormat="1" ht="14.15" customHeight="1" x14ac:dyDescent="0.35">
      <c r="B137" s="36" t="s">
        <v>554</v>
      </c>
      <c r="C137" s="16" t="s">
        <v>28</v>
      </c>
      <c r="D137" s="16" t="s">
        <v>555</v>
      </c>
      <c r="E137" s="16" t="s">
        <v>556</v>
      </c>
      <c r="F137" s="16" t="s">
        <v>557</v>
      </c>
      <c r="G137" s="16" t="s">
        <v>39</v>
      </c>
      <c r="H137" s="16" t="s">
        <v>558</v>
      </c>
      <c r="I137" s="17">
        <v>3123901.88</v>
      </c>
      <c r="J137" s="17">
        <v>3109064.87</v>
      </c>
      <c r="K137" s="17">
        <v>14837.01</v>
      </c>
      <c r="L137" s="17">
        <v>14837.01</v>
      </c>
      <c r="M137" s="17">
        <v>14837.01</v>
      </c>
      <c r="N137" s="17">
        <v>14837.01</v>
      </c>
      <c r="O137" s="22">
        <f>SUM(Tabela8[[#This Row],[Realizado - Julho]:[Realizado - Outubro]])</f>
        <v>59348.04</v>
      </c>
      <c r="P137" s="22">
        <f>Tabela8[[#This Row],[Saldo julho/25]]-Tabela8[[#This Row],[Total realizado até out/2025]]</f>
        <v>3049716.83</v>
      </c>
      <c r="Q137" s="17">
        <v>14837.01</v>
      </c>
      <c r="R137" s="17">
        <f>Tabela8[[#This Row],[Realizado - Novembro]]+Tabela8[[#This Row],[Total realizado até out/2025]]</f>
        <v>74185.05</v>
      </c>
      <c r="S137" s="17">
        <f>Tabela8[[#This Row],[Saldo de Outubro]]-Tabela8[[#This Row],[Realizado - Novembro]]</f>
        <v>3034879.8200000003</v>
      </c>
      <c r="T137" s="17">
        <f>VLOOKUP(Tabela8[[#This Row],[CNPJ]],[1]DEZ.25!$W$2:$AF$1104,10,0)</f>
        <v>14837.01</v>
      </c>
      <c r="U137" s="17">
        <f>Tabela8[[#This Row],[Realizado - Dezembro]]+Tabela8[[#This Row],[Total realizado até novembro]]</f>
        <v>89022.06</v>
      </c>
      <c r="V137" s="14">
        <f>Tabela8[[#This Row],[Saldo de Novembro]]-Tabela8[[#This Row],[Realizado - Dezembro]]</f>
        <v>3020042.8100000005</v>
      </c>
      <c r="W137" s="3">
        <v>14837.01</v>
      </c>
      <c r="X137" s="3">
        <f>Tabela8[[#This Row],[Total realizado até Dezembro]]+Tabela8[[#This Row],[Realizado - Janeiro]]</f>
        <v>103859.06999999999</v>
      </c>
      <c r="Y137" s="3">
        <f>Tabela8[[#This Row],[Saldo de Dezembro]]-Tabela8[[#This Row],[Realizado - Janeiro]]</f>
        <v>3005205.8000000007</v>
      </c>
      <c r="Z137" s="3">
        <v>14387.01</v>
      </c>
      <c r="AA137" s="3">
        <v>118246.07999999999</v>
      </c>
      <c r="AB137" s="14">
        <v>2990818.790000001</v>
      </c>
      <c r="AC137" s="4">
        <v>14837.01</v>
      </c>
      <c r="AD137" s="55">
        <f>Tabela8[[#This Row],[Total realizado até Fevereiro]]+Tabela8[[#This Row],[Realizado - Março]]</f>
        <v>133083.09</v>
      </c>
      <c r="AE137" s="55">
        <f>Tabela8[[#This Row],[Saldo de Fevereiro]]-Tabela8[[#This Row],[Realizado - Março]]</f>
        <v>2975981.7800000012</v>
      </c>
    </row>
    <row r="138" spans="2:31" s="15" customFormat="1" ht="14.15" customHeight="1" x14ac:dyDescent="0.35">
      <c r="B138" s="36" t="s">
        <v>559</v>
      </c>
      <c r="C138" s="16" t="s">
        <v>28</v>
      </c>
      <c r="D138" s="16" t="s">
        <v>560</v>
      </c>
      <c r="E138" s="16" t="s">
        <v>561</v>
      </c>
      <c r="F138" s="16" t="s">
        <v>562</v>
      </c>
      <c r="G138" s="16" t="s">
        <v>120</v>
      </c>
      <c r="H138" s="37">
        <v>0</v>
      </c>
      <c r="I138" s="17">
        <v>0</v>
      </c>
      <c r="J138" s="17">
        <v>0</v>
      </c>
      <c r="K138" s="17">
        <v>0</v>
      </c>
      <c r="L138" s="17">
        <v>0</v>
      </c>
      <c r="M138" s="17">
        <v>0</v>
      </c>
      <c r="N138" s="17">
        <v>0</v>
      </c>
      <c r="O138" s="22">
        <f>SUM(Tabela8[[#This Row],[Realizado - Julho]:[Realizado - Outubro]])</f>
        <v>0</v>
      </c>
      <c r="P138" s="22">
        <f>Tabela8[[#This Row],[Saldo julho/25]]-Tabela8[[#This Row],[Total realizado até out/2025]]</f>
        <v>0</v>
      </c>
      <c r="Q138" s="17">
        <v>0</v>
      </c>
      <c r="R138" s="17">
        <f>Tabela8[[#This Row],[Realizado - Novembro]]+Tabela8[[#This Row],[Total realizado até out/2025]]</f>
        <v>0</v>
      </c>
      <c r="S138" s="17">
        <f>Tabela8[[#This Row],[Saldo de Outubro]]-Tabela8[[#This Row],[Realizado - Novembro]]</f>
        <v>0</v>
      </c>
      <c r="T138" s="17">
        <v>0</v>
      </c>
      <c r="U138" s="17">
        <f>Tabela8[[#This Row],[Realizado - Dezembro]]+Tabela8[[#This Row],[Total realizado até novembro]]</f>
        <v>0</v>
      </c>
      <c r="V138" s="14">
        <f>Tabela8[[#This Row],[Saldo de Novembro]]-Tabela8[[#This Row],[Realizado - Dezembro]]</f>
        <v>0</v>
      </c>
      <c r="W138" s="3">
        <v>0</v>
      </c>
      <c r="X138" s="3">
        <f>Tabela8[[#This Row],[Total realizado até Dezembro]]+Tabela8[[#This Row],[Realizado - Janeiro]]</f>
        <v>0</v>
      </c>
      <c r="Y138" s="3">
        <f>Tabela8[[#This Row],[Saldo de Dezembro]]-Tabela8[[#This Row],[Realizado - Janeiro]]</f>
        <v>0</v>
      </c>
      <c r="Z138" s="14">
        <v>0</v>
      </c>
      <c r="AA138" s="3">
        <f>Tabela8[[#This Row],[Total realizado até Janeiro]]+Tabela8[[#This Row],[Realizado - Fevereiro]]</f>
        <v>0</v>
      </c>
      <c r="AB138" s="14">
        <f>Tabela8[[#This Row],[Saldo de Janeiro]]-Tabela8[[#This Row],[Realizado - Fevereiro]]</f>
        <v>0</v>
      </c>
      <c r="AC138" s="4">
        <v>165310.65</v>
      </c>
      <c r="AD138" s="55">
        <f>Tabela8[[#This Row],[Total realizado até Fevereiro]]+Tabela8[[#This Row],[Realizado - Março]]</f>
        <v>165310.65</v>
      </c>
      <c r="AE138" s="55">
        <f>Tabela8[[#This Row],[Saldo de Fevereiro]]-Tabela8[[#This Row],[Realizado - Março]]</f>
        <v>-165310.65</v>
      </c>
    </row>
    <row r="139" spans="2:31" s="15" customFormat="1" ht="14.15" customHeight="1" x14ac:dyDescent="0.35">
      <c r="B139" s="36" t="s">
        <v>563</v>
      </c>
      <c r="C139" s="16" t="s">
        <v>28</v>
      </c>
      <c r="D139" s="16" t="s">
        <v>564</v>
      </c>
      <c r="E139" s="16" t="s">
        <v>565</v>
      </c>
      <c r="F139" s="16" t="s">
        <v>566</v>
      </c>
      <c r="G139" s="16" t="s">
        <v>567</v>
      </c>
      <c r="H139" s="16" t="s">
        <v>568</v>
      </c>
      <c r="I139" s="17">
        <v>249254.26</v>
      </c>
      <c r="J139" s="17">
        <v>240396.12</v>
      </c>
      <c r="K139" s="17">
        <v>8858.14</v>
      </c>
      <c r="L139" s="17">
        <v>8858.14</v>
      </c>
      <c r="M139" s="17">
        <v>8858.14</v>
      </c>
      <c r="N139" s="17">
        <v>8858.14</v>
      </c>
      <c r="O139" s="22">
        <f>SUM(Tabela8[[#This Row],[Realizado - Julho]:[Realizado - Outubro]])</f>
        <v>35432.559999999998</v>
      </c>
      <c r="P139" s="22">
        <f>Tabela8[[#This Row],[Saldo julho/25]]-Tabela8[[#This Row],[Total realizado até out/2025]]</f>
        <v>204963.56</v>
      </c>
      <c r="Q139" s="17">
        <v>8858.14</v>
      </c>
      <c r="R139" s="17">
        <f>Tabela8[[#This Row],[Realizado - Novembro]]+Tabela8[[#This Row],[Total realizado até out/2025]]</f>
        <v>44290.7</v>
      </c>
      <c r="S139" s="17">
        <f>Tabela8[[#This Row],[Saldo de Outubro]]-Tabela8[[#This Row],[Realizado - Novembro]]</f>
        <v>196105.41999999998</v>
      </c>
      <c r="T139" s="17">
        <f>VLOOKUP(Tabela8[[#This Row],[CNPJ]],[1]DEZ.25!$W$2:$AF$1104,10,0)</f>
        <v>8858.14</v>
      </c>
      <c r="U139" s="17">
        <f>Tabela8[[#This Row],[Realizado - Dezembro]]+Tabela8[[#This Row],[Total realizado até novembro]]</f>
        <v>53148.84</v>
      </c>
      <c r="V139" s="14">
        <f>Tabela8[[#This Row],[Saldo de Novembro]]-Tabela8[[#This Row],[Realizado - Dezembro]]</f>
        <v>187247.27999999997</v>
      </c>
      <c r="W139" s="3">
        <v>0</v>
      </c>
      <c r="X139" s="3">
        <f>Tabela8[[#This Row],[Total realizado até Dezembro]]+Tabela8[[#This Row],[Realizado - Janeiro]]</f>
        <v>53148.84</v>
      </c>
      <c r="Y139" s="3">
        <f>Tabela8[[#This Row],[Saldo de Dezembro]]-Tabela8[[#This Row],[Realizado - Janeiro]]</f>
        <v>187247.27999999997</v>
      </c>
      <c r="Z139" s="3">
        <v>8858.14</v>
      </c>
      <c r="AA139" s="3">
        <v>62006.979999999996</v>
      </c>
      <c r="AB139" s="14">
        <v>178389.13999999996</v>
      </c>
      <c r="AC139" s="4">
        <v>8858.14</v>
      </c>
      <c r="AD139" s="55">
        <f>Tabela8[[#This Row],[Total realizado até Fevereiro]]+Tabela8[[#This Row],[Realizado - Março]]</f>
        <v>70865.119999999995</v>
      </c>
      <c r="AE139" s="55">
        <f>Tabela8[[#This Row],[Saldo de Fevereiro]]-Tabela8[[#This Row],[Realizado - Março]]</f>
        <v>169530.99999999994</v>
      </c>
    </row>
    <row r="140" spans="2:31" s="15" customFormat="1" ht="14.15" customHeight="1" x14ac:dyDescent="0.35">
      <c r="B140" s="36" t="s">
        <v>569</v>
      </c>
      <c r="C140" s="16" t="s">
        <v>28</v>
      </c>
      <c r="D140" s="16" t="s">
        <v>570</v>
      </c>
      <c r="E140" s="16" t="s">
        <v>571</v>
      </c>
      <c r="F140" s="16" t="s">
        <v>572</v>
      </c>
      <c r="G140" s="16" t="s">
        <v>39</v>
      </c>
      <c r="H140" s="16" t="s">
        <v>573</v>
      </c>
      <c r="I140" s="17">
        <v>0</v>
      </c>
      <c r="J140" s="17">
        <v>2409794.34</v>
      </c>
      <c r="K140" s="17">
        <v>99570.93</v>
      </c>
      <c r="L140" s="17">
        <v>105842.87</v>
      </c>
      <c r="M140" s="17">
        <v>106335.15</v>
      </c>
      <c r="N140" s="17">
        <v>112835.59</v>
      </c>
      <c r="O140" s="22">
        <f>SUM(Tabela8[[#This Row],[Realizado - Julho]:[Realizado - Outubro]])</f>
        <v>424584.53999999992</v>
      </c>
      <c r="P140" s="22">
        <f>Tabela8[[#This Row],[Saldo julho/25]]-Tabela8[[#This Row],[Total realizado até out/2025]]</f>
        <v>1985209.7999999998</v>
      </c>
      <c r="Q140" s="17">
        <v>95152.91</v>
      </c>
      <c r="R140" s="17">
        <f>Tabela8[[#This Row],[Realizado - Novembro]]+Tabela8[[#This Row],[Total realizado até out/2025]]</f>
        <v>519737.44999999995</v>
      </c>
      <c r="S140" s="17">
        <f>Tabela8[[#This Row],[Saldo de Outubro]]-Tabela8[[#This Row],[Realizado - Novembro]]</f>
        <v>1890056.89</v>
      </c>
      <c r="T140" s="17">
        <f>VLOOKUP(Tabela8[[#This Row],[CNPJ]],[1]DEZ.25!$W$2:$AF$1104,10,0)</f>
        <v>91781.43</v>
      </c>
      <c r="U140" s="17">
        <f>Tabela8[[#This Row],[Realizado - Dezembro]]+Tabela8[[#This Row],[Total realizado até novembro]]</f>
        <v>611518.87999999989</v>
      </c>
      <c r="V140" s="14">
        <f>Tabela8[[#This Row],[Saldo de Novembro]]-Tabela8[[#This Row],[Realizado - Dezembro]]</f>
        <v>1798275.46</v>
      </c>
      <c r="W140" s="3">
        <v>91307.95</v>
      </c>
      <c r="X140" s="3">
        <f>Tabela8[[#This Row],[Total realizado até Dezembro]]+Tabela8[[#This Row],[Realizado - Janeiro]]</f>
        <v>702826.82999999984</v>
      </c>
      <c r="Y140" s="3">
        <f>Tabela8[[#This Row],[Saldo de Dezembro]]-Tabela8[[#This Row],[Realizado - Janeiro]]</f>
        <v>1706967.51</v>
      </c>
      <c r="Z140" s="14">
        <v>87550.89</v>
      </c>
      <c r="AA140" s="3">
        <v>790377.71999999986</v>
      </c>
      <c r="AB140" s="14">
        <v>1619416.62</v>
      </c>
      <c r="AC140" s="4">
        <v>107984.21</v>
      </c>
      <c r="AD140" s="55">
        <f>Tabela8[[#This Row],[Total realizado até Fevereiro]]+Tabela8[[#This Row],[Realizado - Março]]</f>
        <v>898361.92999999982</v>
      </c>
      <c r="AE140" s="55">
        <f>Tabela8[[#This Row],[Saldo de Fevereiro]]-Tabela8[[#This Row],[Realizado - Março]]</f>
        <v>1511432.4100000001</v>
      </c>
    </row>
    <row r="141" spans="2:31" s="15" customFormat="1" ht="14.15" customHeight="1" x14ac:dyDescent="0.35">
      <c r="B141" s="36" t="s">
        <v>574</v>
      </c>
      <c r="C141" s="16" t="s">
        <v>28</v>
      </c>
      <c r="D141" s="16" t="s">
        <v>575</v>
      </c>
      <c r="E141" s="16" t="s">
        <v>576</v>
      </c>
      <c r="F141" s="16" t="s">
        <v>577</v>
      </c>
      <c r="G141" s="16" t="s">
        <v>39</v>
      </c>
      <c r="H141" s="16" t="s">
        <v>578</v>
      </c>
      <c r="I141" s="17">
        <v>425850</v>
      </c>
      <c r="J141" s="17">
        <v>400800</v>
      </c>
      <c r="K141" s="17">
        <v>25050</v>
      </c>
      <c r="L141" s="17">
        <v>25050</v>
      </c>
      <c r="M141" s="17">
        <v>25050</v>
      </c>
      <c r="N141" s="17">
        <v>25050</v>
      </c>
      <c r="O141" s="22">
        <f>SUM(Tabela8[[#This Row],[Realizado - Julho]:[Realizado - Outubro]])</f>
        <v>100200</v>
      </c>
      <c r="P141" s="22">
        <f>Tabela8[[#This Row],[Saldo julho/25]]-Tabela8[[#This Row],[Total realizado até out/2025]]</f>
        <v>300600</v>
      </c>
      <c r="Q141" s="17">
        <v>25050</v>
      </c>
      <c r="R141" s="17">
        <f>Tabela8[[#This Row],[Realizado - Novembro]]+Tabela8[[#This Row],[Total realizado até out/2025]]</f>
        <v>125250</v>
      </c>
      <c r="S141" s="17">
        <f>Tabela8[[#This Row],[Saldo de Outubro]]-Tabela8[[#This Row],[Realizado - Novembro]]</f>
        <v>275550</v>
      </c>
      <c r="T141" s="17">
        <f>VLOOKUP(Tabela8[[#This Row],[CNPJ]],[1]DEZ.25!$W$2:$AF$1104,10,0)</f>
        <v>25050</v>
      </c>
      <c r="U141" s="17">
        <f>Tabela8[[#This Row],[Realizado - Dezembro]]+Tabela8[[#This Row],[Total realizado até novembro]]</f>
        <v>150300</v>
      </c>
      <c r="V141" s="14">
        <f>Tabela8[[#This Row],[Saldo de Novembro]]-Tabela8[[#This Row],[Realizado - Dezembro]]</f>
        <v>250500</v>
      </c>
      <c r="W141" s="3">
        <v>25050</v>
      </c>
      <c r="X141" s="3">
        <f>Tabela8[[#This Row],[Total realizado até Dezembro]]+Tabela8[[#This Row],[Realizado - Janeiro]]</f>
        <v>175350</v>
      </c>
      <c r="Y141" s="3">
        <f>Tabela8[[#This Row],[Saldo de Dezembro]]-Tabela8[[#This Row],[Realizado - Janeiro]]</f>
        <v>225450</v>
      </c>
      <c r="Z141" s="14">
        <v>25050</v>
      </c>
      <c r="AA141" s="3">
        <v>200400</v>
      </c>
      <c r="AB141" s="14">
        <v>200400</v>
      </c>
      <c r="AC141" s="4">
        <v>25050</v>
      </c>
      <c r="AD141" s="55">
        <f>Tabela8[[#This Row],[Total realizado até Fevereiro]]+Tabela8[[#This Row],[Realizado - Março]]</f>
        <v>225450</v>
      </c>
      <c r="AE141" s="55">
        <f>Tabela8[[#This Row],[Saldo de Fevereiro]]-Tabela8[[#This Row],[Realizado - Março]]</f>
        <v>175350</v>
      </c>
    </row>
    <row r="142" spans="2:31" s="15" customFormat="1" ht="14.15" customHeight="1" x14ac:dyDescent="0.35">
      <c r="B142" s="36" t="s">
        <v>574</v>
      </c>
      <c r="C142" s="16" t="s">
        <v>28</v>
      </c>
      <c r="D142" s="16" t="s">
        <v>575</v>
      </c>
      <c r="E142" s="16" t="s">
        <v>579</v>
      </c>
      <c r="F142" s="16" t="s">
        <v>580</v>
      </c>
      <c r="G142" s="16" t="s">
        <v>39</v>
      </c>
      <c r="H142" s="16" t="s">
        <v>578</v>
      </c>
      <c r="I142" s="17">
        <v>0</v>
      </c>
      <c r="J142" s="3">
        <v>400800</v>
      </c>
      <c r="K142" s="17">
        <v>0</v>
      </c>
      <c r="L142" s="40">
        <v>25050</v>
      </c>
      <c r="M142" s="40">
        <v>25050</v>
      </c>
      <c r="N142" s="40">
        <v>25050</v>
      </c>
      <c r="O142" s="17">
        <f>SUM(Tabela8[[#This Row],[Realizado - Julho]:[Realizado - Outubro]])</f>
        <v>75150</v>
      </c>
      <c r="P142" s="17">
        <f>Tabela8[[#This Row],[Saldo julho/25]]-Tabela8[[#This Row],[Total realizado até out/2025]]</f>
        <v>325650</v>
      </c>
      <c r="Q142" s="40">
        <v>25050</v>
      </c>
      <c r="R142" s="17">
        <f>Tabela8[[#This Row],[Realizado - Novembro]]+Tabela8[[#This Row],[Total realizado até out/2025]]</f>
        <v>100200</v>
      </c>
      <c r="S142" s="17">
        <f>Tabela8[[#This Row],[Saldo de Outubro]]-Tabela8[[#This Row],[Realizado - Novembro]]</f>
        <v>300600</v>
      </c>
      <c r="T142" s="40">
        <v>25050</v>
      </c>
      <c r="U142" s="17">
        <f>Tabela8[[#This Row],[Realizado - Dezembro]]+Tabela8[[#This Row],[Total realizado até novembro]]</f>
        <v>125250</v>
      </c>
      <c r="V142" s="17">
        <f>Tabela8[[#This Row],[Saldo de Outubro]]-Tabela8[[#This Row],[Realizado - Novembro]]</f>
        <v>300600</v>
      </c>
      <c r="W142" s="40">
        <v>25050</v>
      </c>
      <c r="X142" s="3">
        <f>Tabela8[[#This Row],[Total realizado até Dezembro]]+Tabela8[[#This Row],[Realizado - Janeiro]]</f>
        <v>150300</v>
      </c>
      <c r="Y142" s="3">
        <f>Tabela8[[#This Row],[Saldo de Dezembro]]-Tabela8[[#This Row],[Realizado - Janeiro]]</f>
        <v>275550</v>
      </c>
      <c r="Z142" s="17">
        <f>VLOOKUP(Tabela8[[#This Row],[CNPJ]],'[2]Deloitte - NF de entrada - paga'!$W:$AF,10,0)</f>
        <v>25050</v>
      </c>
      <c r="AA142" s="3">
        <f>Tabela8[[#This Row],[Total realizado até Janeiro]]+Tabela8[[#This Row],[Realizado - Fevereiro]]</f>
        <v>175350</v>
      </c>
      <c r="AB142" s="14">
        <f>Tabela8[[#This Row],[Saldo de Janeiro]]-Tabela8[[#This Row],[Realizado - Fevereiro]]</f>
        <v>250500</v>
      </c>
      <c r="AC142" s="4">
        <v>0</v>
      </c>
      <c r="AD142" s="55">
        <f>Tabela8[[#This Row],[Total realizado até Fevereiro]]+Tabela8[[#This Row],[Realizado - Março]]</f>
        <v>175350</v>
      </c>
      <c r="AE142" s="55">
        <f>Tabela8[[#This Row],[Saldo de Fevereiro]]-Tabela8[[#This Row],[Realizado - Março]]</f>
        <v>250500</v>
      </c>
    </row>
    <row r="143" spans="2:31" s="15" customFormat="1" ht="14.15" customHeight="1" x14ac:dyDescent="0.35">
      <c r="B143" s="36" t="s">
        <v>581</v>
      </c>
      <c r="C143" s="16" t="s">
        <v>28</v>
      </c>
      <c r="D143" s="16" t="s">
        <v>582</v>
      </c>
      <c r="E143" s="16" t="s">
        <v>583</v>
      </c>
      <c r="F143" s="16" t="s">
        <v>584</v>
      </c>
      <c r="G143" s="16" t="s">
        <v>39</v>
      </c>
      <c r="H143" s="16" t="s">
        <v>585</v>
      </c>
      <c r="I143" s="17">
        <v>171095.69</v>
      </c>
      <c r="J143" s="17">
        <v>158199.03</v>
      </c>
      <c r="K143" s="17">
        <v>12896.66</v>
      </c>
      <c r="L143" s="17">
        <v>12896.66</v>
      </c>
      <c r="M143" s="17">
        <v>12896.66</v>
      </c>
      <c r="N143" s="17">
        <v>4116.3500000000004</v>
      </c>
      <c r="O143" s="22">
        <f>SUM(Tabela8[[#This Row],[Realizado - Julho]:[Realizado - Outubro]])</f>
        <v>42806.329999999994</v>
      </c>
      <c r="P143" s="22">
        <f>Tabela8[[#This Row],[Saldo julho/25]]-Tabela8[[#This Row],[Total realizado até out/2025]]</f>
        <v>115392.70000000001</v>
      </c>
      <c r="Q143" s="17">
        <v>13484.71</v>
      </c>
      <c r="R143" s="17">
        <f>Tabela8[[#This Row],[Realizado - Novembro]]+Tabela8[[#This Row],[Total realizado até out/2025]]</f>
        <v>56291.039999999994</v>
      </c>
      <c r="S143" s="17">
        <f>Tabela8[[#This Row],[Saldo de Outubro]]-Tabela8[[#This Row],[Realizado - Novembro]]</f>
        <v>101907.99000000002</v>
      </c>
      <c r="T143" s="17">
        <f>VLOOKUP(Tabela8[[#This Row],[CNPJ]],[1]DEZ.25!$W$2:$AF$1104,10,0)</f>
        <v>13484.71</v>
      </c>
      <c r="U143" s="17">
        <f>Tabela8[[#This Row],[Realizado - Dezembro]]+Tabela8[[#This Row],[Total realizado até novembro]]</f>
        <v>69775.75</v>
      </c>
      <c r="V143" s="14">
        <f>Tabela8[[#This Row],[Saldo de Novembro]]-Tabela8[[#This Row],[Realizado - Dezembro]]</f>
        <v>88423.280000000028</v>
      </c>
      <c r="W143" s="3">
        <v>13484.71</v>
      </c>
      <c r="X143" s="3">
        <f>Tabela8[[#This Row],[Total realizado até Dezembro]]+Tabela8[[#This Row],[Realizado - Janeiro]]</f>
        <v>83260.459999999992</v>
      </c>
      <c r="Y143" s="3">
        <f>Tabela8[[#This Row],[Saldo de Dezembro]]-Tabela8[[#This Row],[Realizado - Janeiro]]</f>
        <v>74938.570000000036</v>
      </c>
      <c r="Z143" s="14">
        <v>13484.71</v>
      </c>
      <c r="AA143" s="3">
        <v>96745.169999999984</v>
      </c>
      <c r="AB143" s="14">
        <v>61453.860000000037</v>
      </c>
      <c r="AC143" s="4">
        <v>13484.71</v>
      </c>
      <c r="AD143" s="55">
        <f>Tabela8[[#This Row],[Total realizado até Fevereiro]]+Tabela8[[#This Row],[Realizado - Março]]</f>
        <v>110229.87999999998</v>
      </c>
      <c r="AE143" s="55">
        <f>Tabela8[[#This Row],[Saldo de Fevereiro]]-Tabela8[[#This Row],[Realizado - Março]]</f>
        <v>47969.150000000038</v>
      </c>
    </row>
    <row r="144" spans="2:31" s="15" customFormat="1" ht="14.15" customHeight="1" x14ac:dyDescent="0.35">
      <c r="B144" s="36" t="s">
        <v>586</v>
      </c>
      <c r="C144" s="16" t="s">
        <v>28</v>
      </c>
      <c r="D144" s="16" t="s">
        <v>587</v>
      </c>
      <c r="E144" s="16" t="s">
        <v>588</v>
      </c>
      <c r="F144" s="16" t="s">
        <v>589</v>
      </c>
      <c r="G144" s="16" t="s">
        <v>120</v>
      </c>
      <c r="H144" s="37">
        <v>0</v>
      </c>
      <c r="I144" s="17">
        <v>0</v>
      </c>
      <c r="J144" s="17">
        <v>0</v>
      </c>
      <c r="K144" s="17">
        <v>0</v>
      </c>
      <c r="L144" s="17">
        <v>0</v>
      </c>
      <c r="M144" s="17">
        <v>0</v>
      </c>
      <c r="N144" s="17">
        <v>0</v>
      </c>
      <c r="O144" s="22">
        <f>SUM(Tabela8[[#This Row],[Realizado - Julho]:[Realizado - Outubro]])</f>
        <v>0</v>
      </c>
      <c r="P144" s="22">
        <f>Tabela8[[#This Row],[Saldo julho/25]]-Tabela8[[#This Row],[Total realizado até out/2025]]</f>
        <v>0</v>
      </c>
      <c r="Q144" s="17">
        <v>0</v>
      </c>
      <c r="R144" s="17">
        <f>Tabela8[[#This Row],[Realizado - Novembro]]+Tabela8[[#This Row],[Total realizado até out/2025]]</f>
        <v>0</v>
      </c>
      <c r="S144" s="17">
        <f>Tabela8[[#This Row],[Saldo de Outubro]]-Tabela8[[#This Row],[Realizado - Novembro]]</f>
        <v>0</v>
      </c>
      <c r="T144" s="17">
        <v>0</v>
      </c>
      <c r="U144" s="17">
        <f>Tabela8[[#This Row],[Realizado - Dezembro]]+Tabela8[[#This Row],[Total realizado até novembro]]</f>
        <v>0</v>
      </c>
      <c r="V144" s="14">
        <f>Tabela8[[#This Row],[Saldo de Novembro]]-Tabela8[[#This Row],[Realizado - Dezembro]]</f>
        <v>0</v>
      </c>
      <c r="W144" s="3">
        <v>0</v>
      </c>
      <c r="X144" s="3">
        <f>Tabela8[[#This Row],[Total realizado até Dezembro]]+Tabela8[[#This Row],[Realizado - Janeiro]]</f>
        <v>0</v>
      </c>
      <c r="Y144" s="3">
        <f>Tabela8[[#This Row],[Saldo de Dezembro]]-Tabela8[[#This Row],[Realizado - Janeiro]]</f>
        <v>0</v>
      </c>
      <c r="Z144" s="14">
        <v>0</v>
      </c>
      <c r="AA144" s="3">
        <f>Tabela8[[#This Row],[Total realizado até Janeiro]]+Tabela8[[#This Row],[Realizado - Fevereiro]]</f>
        <v>0</v>
      </c>
      <c r="AB144" s="14">
        <f>Tabela8[[#This Row],[Saldo de Janeiro]]-Tabela8[[#This Row],[Realizado - Fevereiro]]</f>
        <v>0</v>
      </c>
      <c r="AC144" s="4">
        <v>0</v>
      </c>
      <c r="AD144" s="55">
        <f>Tabela8[[#This Row],[Total realizado até Fevereiro]]+Tabela8[[#This Row],[Realizado - Março]]</f>
        <v>0</v>
      </c>
      <c r="AE144" s="55">
        <f>Tabela8[[#This Row],[Saldo de Fevereiro]]-Tabela8[[#This Row],[Realizado - Março]]</f>
        <v>0</v>
      </c>
    </row>
    <row r="145" spans="2:31" s="15" customFormat="1" ht="14.15" customHeight="1" x14ac:dyDescent="0.35">
      <c r="B145" s="36" t="s">
        <v>590</v>
      </c>
      <c r="C145" s="16" t="s">
        <v>28</v>
      </c>
      <c r="D145" s="16" t="s">
        <v>591</v>
      </c>
      <c r="E145" s="16" t="s">
        <v>592</v>
      </c>
      <c r="F145" s="16" t="s">
        <v>593</v>
      </c>
      <c r="G145" s="16" t="s">
        <v>471</v>
      </c>
      <c r="H145" s="37">
        <v>0</v>
      </c>
      <c r="I145" s="17">
        <v>0</v>
      </c>
      <c r="J145" s="17">
        <v>525439.82999999996</v>
      </c>
      <c r="K145" s="17">
        <v>12553.17</v>
      </c>
      <c r="L145" s="17">
        <v>12553.17</v>
      </c>
      <c r="M145" s="34">
        <v>17933.099999999999</v>
      </c>
      <c r="N145" s="34">
        <v>17933.099999999999</v>
      </c>
      <c r="O145" s="22">
        <f>SUM(Tabela8[[#This Row],[Realizado - Julho]:[Realizado - Outubro]])</f>
        <v>60972.54</v>
      </c>
      <c r="P145" s="22">
        <f>Tabela8[[#This Row],[Saldo julho/25]]-Tabela8[[#This Row],[Total realizado até out/2025]]</f>
        <v>464467.29</v>
      </c>
      <c r="Q145" s="17">
        <v>17933.099999999999</v>
      </c>
      <c r="R145" s="17">
        <f>Tabela8[[#This Row],[Realizado - Novembro]]+Tabela8[[#This Row],[Total realizado até out/2025]]</f>
        <v>78905.64</v>
      </c>
      <c r="S145" s="17">
        <f>Tabela8[[#This Row],[Saldo de Outubro]]-Tabela8[[#This Row],[Realizado - Novembro]]</f>
        <v>446534.19</v>
      </c>
      <c r="T145" s="17">
        <v>17933.099999999999</v>
      </c>
      <c r="U145" s="17">
        <f>Tabela8[[#This Row],[Realizado - Dezembro]]+Tabela8[[#This Row],[Total realizado até novembro]]</f>
        <v>96838.739999999991</v>
      </c>
      <c r="V145" s="14">
        <f>Tabela8[[#This Row],[Saldo de Novembro]]-Tabela8[[#This Row],[Realizado - Dezembro]]</f>
        <v>428601.09</v>
      </c>
      <c r="W145" s="3">
        <v>17933.099999999999</v>
      </c>
      <c r="X145" s="3">
        <f>Tabela8[[#This Row],[Total realizado até Dezembro]]+Tabela8[[#This Row],[Realizado - Janeiro]]</f>
        <v>114771.84</v>
      </c>
      <c r="Y145" s="3">
        <f>Tabela8[[#This Row],[Saldo de Dezembro]]-Tabela8[[#This Row],[Realizado - Janeiro]]</f>
        <v>410667.99000000005</v>
      </c>
      <c r="Z145" s="3">
        <v>17933.099999999999</v>
      </c>
      <c r="AA145" s="3">
        <v>132704.94</v>
      </c>
      <c r="AB145" s="14">
        <v>392734.89000000007</v>
      </c>
      <c r="AC145" s="4">
        <v>17933.099999999999</v>
      </c>
      <c r="AD145" s="55">
        <f>Tabela8[[#This Row],[Total realizado até Fevereiro]]+Tabela8[[#This Row],[Realizado - Março]]</f>
        <v>150638.04</v>
      </c>
      <c r="AE145" s="55">
        <f>Tabela8[[#This Row],[Saldo de Fevereiro]]-Tabela8[[#This Row],[Realizado - Março]]</f>
        <v>374801.7900000001</v>
      </c>
    </row>
    <row r="146" spans="2:31" s="15" customFormat="1" ht="14.15" customHeight="1" x14ac:dyDescent="0.35">
      <c r="B146" s="36" t="s">
        <v>594</v>
      </c>
      <c r="C146" s="16" t="s">
        <v>28</v>
      </c>
      <c r="D146" s="16" t="s">
        <v>595</v>
      </c>
      <c r="E146" s="16" t="s">
        <v>596</v>
      </c>
      <c r="F146" s="16" t="s">
        <v>597</v>
      </c>
      <c r="G146" s="16" t="s">
        <v>598</v>
      </c>
      <c r="H146" s="16"/>
      <c r="I146" s="17">
        <v>0</v>
      </c>
      <c r="J146" s="17">
        <v>145782.74</v>
      </c>
      <c r="K146" s="17">
        <v>503.3</v>
      </c>
      <c r="L146" s="17">
        <v>608.28</v>
      </c>
      <c r="M146" s="17">
        <v>329</v>
      </c>
      <c r="N146" s="17">
        <v>329</v>
      </c>
      <c r="O146" s="22">
        <f>SUM(Tabela8[[#This Row],[Realizado - Julho]:[Realizado - Outubro]])</f>
        <v>1769.58</v>
      </c>
      <c r="P146" s="22">
        <f>Tabela8[[#This Row],[Saldo julho/25]]-Tabela8[[#This Row],[Total realizado até out/2025]]</f>
        <v>144013.16</v>
      </c>
      <c r="Q146" s="17">
        <v>1769.58</v>
      </c>
      <c r="R146" s="17">
        <v>67003.820000000007</v>
      </c>
      <c r="S146" s="17">
        <f>Tabela8[[#This Row],[Saldo de Outubro]]-Tabela8[[#This Row],[Realizado - Novembro]]</f>
        <v>142243.58000000002</v>
      </c>
      <c r="T146" s="17">
        <v>0</v>
      </c>
      <c r="U146" s="17">
        <f>Tabela8[[#This Row],[Realizado - Dezembro]]+Tabela8[[#This Row],[Total realizado até novembro]]</f>
        <v>67003.820000000007</v>
      </c>
      <c r="V146" s="14">
        <f>Tabela8[[#This Row],[Saldo de Novembro]]-Tabela8[[#This Row],[Realizado - Dezembro]]</f>
        <v>142243.58000000002</v>
      </c>
      <c r="W146" s="3">
        <v>0</v>
      </c>
      <c r="X146" s="3">
        <f>Tabela8[[#This Row],[Total realizado até Dezembro]]+Tabela8[[#This Row],[Realizado - Janeiro]]</f>
        <v>67003.820000000007</v>
      </c>
      <c r="Y146" s="3">
        <f>Tabela8[[#This Row],[Saldo de Dezembro]]-Tabela8[[#This Row],[Realizado - Janeiro]]</f>
        <v>142243.58000000002</v>
      </c>
      <c r="Z146" s="14">
        <v>0</v>
      </c>
      <c r="AA146" s="3">
        <v>67003.820000000007</v>
      </c>
      <c r="AB146" s="14">
        <v>142243.58000000002</v>
      </c>
      <c r="AC146" s="4">
        <v>2532.56</v>
      </c>
      <c r="AD146" s="55">
        <f>Tabela8[[#This Row],[Total realizado até Fevereiro]]+Tabela8[[#This Row],[Realizado - Março]]</f>
        <v>69536.38</v>
      </c>
      <c r="AE146" s="55">
        <f>Tabela8[[#This Row],[Saldo de Fevereiro]]-Tabela8[[#This Row],[Realizado - Março]]</f>
        <v>139711.02000000002</v>
      </c>
    </row>
    <row r="147" spans="2:31" s="15" customFormat="1" ht="14.15" customHeight="1" x14ac:dyDescent="0.35">
      <c r="B147" s="36" t="s">
        <v>599</v>
      </c>
      <c r="C147" s="16" t="s">
        <v>28</v>
      </c>
      <c r="D147" s="16" t="s">
        <v>600</v>
      </c>
      <c r="E147" s="16" t="s">
        <v>601</v>
      </c>
      <c r="F147" s="16" t="s">
        <v>199</v>
      </c>
      <c r="G147" s="16" t="s">
        <v>39</v>
      </c>
      <c r="H147" s="16" t="s">
        <v>602</v>
      </c>
      <c r="I147" s="17">
        <v>1149873.96</v>
      </c>
      <c r="J147" s="17">
        <v>1124409.1599999999</v>
      </c>
      <c r="K147" s="17">
        <v>25464.799999999999</v>
      </c>
      <c r="L147" s="17">
        <v>25464.799999999999</v>
      </c>
      <c r="M147" s="17">
        <v>25464.799999999999</v>
      </c>
      <c r="N147" s="17">
        <v>25464.799999999999</v>
      </c>
      <c r="O147" s="22">
        <f>SUM(Tabela8[[#This Row],[Realizado - Julho]:[Realizado - Outubro]])</f>
        <v>101859.2</v>
      </c>
      <c r="P147" s="22">
        <f>Tabela8[[#This Row],[Saldo julho/25]]-Tabela8[[#This Row],[Total realizado até out/2025]]</f>
        <v>1022549.96</v>
      </c>
      <c r="Q147" s="17">
        <v>25464.799999999999</v>
      </c>
      <c r="R147" s="17">
        <f>Tabela8[[#This Row],[Realizado - Novembro]]+Tabela8[[#This Row],[Total realizado até out/2025]]</f>
        <v>127324</v>
      </c>
      <c r="S147" s="17">
        <f>Tabela8[[#This Row],[Saldo de Outubro]]-Tabela8[[#This Row],[Realizado - Novembro]]</f>
        <v>997085.15999999992</v>
      </c>
      <c r="T147" s="17">
        <v>0</v>
      </c>
      <c r="U147" s="17">
        <f>Tabela8[[#This Row],[Realizado - Dezembro]]+Tabela8[[#This Row],[Total realizado até novembro]]</f>
        <v>127324</v>
      </c>
      <c r="V147" s="14">
        <f>Tabela8[[#This Row],[Saldo de Novembro]]-Tabela8[[#This Row],[Realizado - Dezembro]]</f>
        <v>997085.15999999992</v>
      </c>
      <c r="W147" s="3">
        <v>0</v>
      </c>
      <c r="X147" s="3">
        <f>Tabela8[[#This Row],[Total realizado até Dezembro]]+Tabela8[[#This Row],[Realizado - Janeiro]]</f>
        <v>127324</v>
      </c>
      <c r="Y147" s="3">
        <f>Tabela8[[#This Row],[Saldo de Dezembro]]-Tabela8[[#This Row],[Realizado - Janeiro]]</f>
        <v>997085.15999999992</v>
      </c>
      <c r="Z147" s="14">
        <v>0</v>
      </c>
      <c r="AA147" s="3">
        <v>127324</v>
      </c>
      <c r="AB147" s="14">
        <v>997085.15999999992</v>
      </c>
      <c r="AC147" s="4">
        <v>0</v>
      </c>
      <c r="AD147" s="55">
        <f>Tabela8[[#This Row],[Total realizado até Fevereiro]]+Tabela8[[#This Row],[Realizado - Março]]</f>
        <v>127324</v>
      </c>
      <c r="AE147" s="55">
        <f>Tabela8[[#This Row],[Saldo de Fevereiro]]-Tabela8[[#This Row],[Realizado - Março]]</f>
        <v>997085.15999999992</v>
      </c>
    </row>
    <row r="148" spans="2:31" s="15" customFormat="1" ht="14.15" customHeight="1" x14ac:dyDescent="0.35">
      <c r="B148" s="36" t="s">
        <v>603</v>
      </c>
      <c r="C148" s="16" t="s">
        <v>28</v>
      </c>
      <c r="D148" s="16" t="s">
        <v>604</v>
      </c>
      <c r="E148" s="16" t="s">
        <v>605</v>
      </c>
      <c r="F148" s="16" t="s">
        <v>606</v>
      </c>
      <c r="G148" s="16" t="s">
        <v>175</v>
      </c>
      <c r="H148" s="16" t="s">
        <v>607</v>
      </c>
      <c r="I148" s="17">
        <v>180082.7</v>
      </c>
      <c r="J148" s="17">
        <v>162232.70000000001</v>
      </c>
      <c r="K148" s="17">
        <v>17850</v>
      </c>
      <c r="L148" s="17">
        <v>17850</v>
      </c>
      <c r="M148" s="17">
        <v>17850</v>
      </c>
      <c r="N148" s="17">
        <v>17850</v>
      </c>
      <c r="O148" s="22">
        <f>SUM(Tabela8[[#This Row],[Realizado - Julho]:[Realizado - Outubro]])</f>
        <v>71400</v>
      </c>
      <c r="P148" s="22">
        <f>Tabela8[[#This Row],[Saldo julho/25]]-Tabela8[[#This Row],[Total realizado até out/2025]]</f>
        <v>90832.700000000012</v>
      </c>
      <c r="Q148" s="17">
        <v>32017.35</v>
      </c>
      <c r="R148" s="17">
        <f>Tabela8[[#This Row],[Realizado - Novembro]]+Tabela8[[#This Row],[Total realizado até out/2025]]</f>
        <v>103417.35</v>
      </c>
      <c r="S148" s="17">
        <f>Tabela8[[#This Row],[Saldo de Outubro]]-Tabela8[[#This Row],[Realizado - Novembro]]</f>
        <v>58815.350000000013</v>
      </c>
      <c r="T148" s="17">
        <f>VLOOKUP(Tabela8[[#This Row],[CNPJ]],[1]DEZ.25!$W$2:$AF$1104,10,0)</f>
        <v>19424.150000000001</v>
      </c>
      <c r="U148" s="17">
        <f>Tabela8[[#This Row],[Realizado - Dezembro]]+Tabela8[[#This Row],[Total realizado até novembro]]</f>
        <v>122841.5</v>
      </c>
      <c r="V148" s="14">
        <f>Tabela8[[#This Row],[Saldo de Novembro]]-Tabela8[[#This Row],[Realizado - Dezembro]]</f>
        <v>39391.200000000012</v>
      </c>
      <c r="W148" s="3">
        <v>19424.150000000001</v>
      </c>
      <c r="X148" s="3">
        <f>Tabela8[[#This Row],[Total realizado até Dezembro]]+Tabela8[[#This Row],[Realizado - Janeiro]]</f>
        <v>142265.65</v>
      </c>
      <c r="Y148" s="3">
        <f>Tabela8[[#This Row],[Saldo de Dezembro]]-Tabela8[[#This Row],[Realizado - Janeiro]]</f>
        <v>19967.05000000001</v>
      </c>
      <c r="Z148" s="3">
        <v>19424.150000000001</v>
      </c>
      <c r="AA148" s="3">
        <v>161689.79999999999</v>
      </c>
      <c r="AB148" s="14">
        <v>542.90000000000873</v>
      </c>
      <c r="AC148" s="4">
        <v>19424.150000000001</v>
      </c>
      <c r="AD148" s="55">
        <f>Tabela8[[#This Row],[Total realizado até Fevereiro]]+Tabela8[[#This Row],[Realizado - Março]]</f>
        <v>181113.94999999998</v>
      </c>
      <c r="AE148" s="55">
        <f>Tabela8[[#This Row],[Saldo de Fevereiro]]-Tabela8[[#This Row],[Realizado - Março]]</f>
        <v>-18881.249999999993</v>
      </c>
    </row>
    <row r="149" spans="2:31" s="15" customFormat="1" ht="14.15" customHeight="1" x14ac:dyDescent="0.35">
      <c r="B149" s="36" t="s">
        <v>608</v>
      </c>
      <c r="C149" s="16" t="s">
        <v>35</v>
      </c>
      <c r="D149" s="16" t="s">
        <v>609</v>
      </c>
      <c r="E149" s="16" t="s">
        <v>610</v>
      </c>
      <c r="F149" s="16" t="s">
        <v>611</v>
      </c>
      <c r="G149" s="16" t="s">
        <v>39</v>
      </c>
      <c r="H149" s="16" t="s">
        <v>612</v>
      </c>
      <c r="I149" s="17">
        <v>0</v>
      </c>
      <c r="J149" s="17">
        <v>59000</v>
      </c>
      <c r="K149" s="17">
        <v>0</v>
      </c>
      <c r="L149" s="17">
        <v>0</v>
      </c>
      <c r="M149" s="17">
        <v>0</v>
      </c>
      <c r="N149" s="17">
        <v>17700</v>
      </c>
      <c r="O149" s="22">
        <f>SUM(Tabela8[[#This Row],[Realizado - Julho]:[Realizado - Outubro]])</f>
        <v>17700</v>
      </c>
      <c r="P149" s="22">
        <f>Tabela8[[#This Row],[Saldo julho/25]]-Tabela8[[#This Row],[Total realizado até out/2025]]</f>
        <v>41300</v>
      </c>
      <c r="Q149" s="17">
        <v>17700</v>
      </c>
      <c r="R149" s="17">
        <f>Tabela8[[#This Row],[Realizado - Novembro]]+Tabela8[[#This Row],[Total realizado até out/2025]]</f>
        <v>35400</v>
      </c>
      <c r="S149" s="17">
        <f>Tabela8[[#This Row],[Saldo de Outubro]]-Tabela8[[#This Row],[Realizado - Novembro]]</f>
        <v>23600</v>
      </c>
      <c r="T149" s="5">
        <v>4720</v>
      </c>
      <c r="U149" s="17">
        <f>Tabela8[[#This Row],[Realizado - Dezembro]]+Tabela8[[#This Row],[Total realizado até novembro]]</f>
        <v>40120</v>
      </c>
      <c r="V149" s="14">
        <f>Tabela8[[#This Row],[Saldo de Novembro]]-Tabela8[[#This Row],[Realizado - Dezembro]]</f>
        <v>18880</v>
      </c>
      <c r="W149" s="5">
        <v>4720</v>
      </c>
      <c r="X149" s="3">
        <f>Tabela8[[#This Row],[Total realizado até Dezembro]]+Tabela8[[#This Row],[Realizado - Janeiro]]</f>
        <v>44840</v>
      </c>
      <c r="Y149" s="3">
        <f>Tabela8[[#This Row],[Saldo de Dezembro]]-Tabela8[[#This Row],[Realizado - Janeiro]]</f>
        <v>14160</v>
      </c>
      <c r="Z149" s="25">
        <f>VLOOKUP(Tabela8[[#This Row],[CNPJ]],'[2]Deloitte - NF de entrada - paga'!$W:$AF,10,0)</f>
        <v>4720</v>
      </c>
      <c r="AA149" s="3">
        <v>44840</v>
      </c>
      <c r="AB149" s="14">
        <v>14160</v>
      </c>
      <c r="AC149" s="4">
        <v>0</v>
      </c>
      <c r="AD149" s="55">
        <f>Tabela8[[#This Row],[Total realizado até Fevereiro]]+Tabela8[[#This Row],[Realizado - Março]]</f>
        <v>44840</v>
      </c>
      <c r="AE149" s="55">
        <f>Tabela8[[#This Row],[Saldo de Fevereiro]]-Tabela8[[#This Row],[Realizado - Março]]</f>
        <v>14160</v>
      </c>
    </row>
    <row r="150" spans="2:31" s="15" customFormat="1" ht="14.15" customHeight="1" x14ac:dyDescent="0.35">
      <c r="B150" s="36" t="s">
        <v>613</v>
      </c>
      <c r="C150" s="16" t="s">
        <v>28</v>
      </c>
      <c r="D150" s="16" t="s">
        <v>614</v>
      </c>
      <c r="E150" s="16" t="s">
        <v>615</v>
      </c>
      <c r="F150" s="16" t="s">
        <v>616</v>
      </c>
      <c r="G150" s="16" t="s">
        <v>617</v>
      </c>
      <c r="H150" s="16" t="s">
        <v>618</v>
      </c>
      <c r="I150" s="17">
        <v>100702.47</v>
      </c>
      <c r="J150" s="17">
        <v>92402.83</v>
      </c>
      <c r="K150" s="19">
        <v>8299.64</v>
      </c>
      <c r="L150" s="19">
        <v>8299.64</v>
      </c>
      <c r="M150" s="19">
        <v>8299.64</v>
      </c>
      <c r="N150" s="19">
        <v>8299.64</v>
      </c>
      <c r="O150" s="22">
        <f>SUM(Tabela8[[#This Row],[Realizado - Julho]:[Realizado - Outubro]])</f>
        <v>33198.559999999998</v>
      </c>
      <c r="P150" s="22">
        <f>Tabela8[[#This Row],[Saldo julho/25]]-Tabela8[[#This Row],[Total realizado até out/2025]]</f>
        <v>59204.270000000004</v>
      </c>
      <c r="Q150" s="17">
        <v>16599.28</v>
      </c>
      <c r="R150" s="17">
        <f>Tabela8[[#This Row],[Realizado - Novembro]]+Tabela8[[#This Row],[Total realizado até out/2025]]</f>
        <v>49797.84</v>
      </c>
      <c r="S150" s="17">
        <f>Tabela8[[#This Row],[Saldo de Outubro]]-Tabela8[[#This Row],[Realizado - Novembro]]</f>
        <v>42604.990000000005</v>
      </c>
      <c r="T150" s="17">
        <v>0</v>
      </c>
      <c r="U150" s="17">
        <f>Tabela8[[#This Row],[Realizado - Dezembro]]+Tabela8[[#This Row],[Total realizado até novembro]]</f>
        <v>49797.84</v>
      </c>
      <c r="V150" s="14">
        <f>Tabela8[[#This Row],[Saldo de Novembro]]-Tabela8[[#This Row],[Realizado - Dezembro]]</f>
        <v>42604.990000000005</v>
      </c>
      <c r="W150" s="3">
        <v>16599.28</v>
      </c>
      <c r="X150" s="3">
        <f>Tabela8[[#This Row],[Total realizado até Dezembro]]+Tabela8[[#This Row],[Realizado - Janeiro]]</f>
        <v>66397.119999999995</v>
      </c>
      <c r="Y150" s="3">
        <f>Tabela8[[#This Row],[Saldo de Dezembro]]-Tabela8[[#This Row],[Realizado - Janeiro]]</f>
        <v>26005.710000000006</v>
      </c>
      <c r="Z150" s="14">
        <v>0</v>
      </c>
      <c r="AA150" s="3">
        <v>66397.119999999995</v>
      </c>
      <c r="AB150" s="14">
        <v>26005.710000000006</v>
      </c>
      <c r="AC150" s="4">
        <v>8299.64</v>
      </c>
      <c r="AD150" s="55">
        <f>Tabela8[[#This Row],[Total realizado até Fevereiro]]+Tabela8[[#This Row],[Realizado - Março]]</f>
        <v>74696.759999999995</v>
      </c>
      <c r="AE150" s="55">
        <f>Tabela8[[#This Row],[Saldo de Fevereiro]]-Tabela8[[#This Row],[Realizado - Março]]</f>
        <v>17706.070000000007</v>
      </c>
    </row>
    <row r="151" spans="2:31" s="15" customFormat="1" ht="14.15" customHeight="1" x14ac:dyDescent="0.35">
      <c r="B151" s="36" t="s">
        <v>613</v>
      </c>
      <c r="C151" s="16" t="s">
        <v>28</v>
      </c>
      <c r="D151" s="16" t="s">
        <v>614</v>
      </c>
      <c r="E151" s="16" t="s">
        <v>619</v>
      </c>
      <c r="F151" s="16" t="s">
        <v>620</v>
      </c>
      <c r="G151" s="16" t="s">
        <v>316</v>
      </c>
      <c r="H151" s="16" t="s">
        <v>618</v>
      </c>
      <c r="I151" s="17">
        <v>0</v>
      </c>
      <c r="J151" s="17">
        <v>106732.31</v>
      </c>
      <c r="K151" s="19">
        <v>7360.85</v>
      </c>
      <c r="L151" s="19">
        <v>7360.85</v>
      </c>
      <c r="M151" s="19">
        <v>7360.85</v>
      </c>
      <c r="N151" s="19">
        <v>7360.85</v>
      </c>
      <c r="O151" s="22">
        <f>SUM(Tabela8[[#This Row],[Realizado - Julho]:[Realizado - Outubro]])</f>
        <v>29443.4</v>
      </c>
      <c r="P151" s="22">
        <f>Tabela8[[#This Row],[Saldo julho/25]]-Tabela8[[#This Row],[Total realizado até out/2025]]</f>
        <v>77288.91</v>
      </c>
      <c r="Q151" s="17">
        <v>7360.85</v>
      </c>
      <c r="R151" s="17">
        <f>Tabela8[[#This Row],[Realizado - Novembro]]+Tabela8[[#This Row],[Total realizado até out/2025]]</f>
        <v>36804.25</v>
      </c>
      <c r="S151" s="17">
        <f>Tabela8[[#This Row],[Saldo de Outubro]]-Tabela8[[#This Row],[Realizado - Novembro]]</f>
        <v>69928.06</v>
      </c>
      <c r="T151" s="5">
        <v>7360.85</v>
      </c>
      <c r="U151" s="17">
        <f>Tabela8[[#This Row],[Realizado - Dezembro]]+Tabela8[[#This Row],[Total realizado até novembro]]</f>
        <v>44165.1</v>
      </c>
      <c r="V151" s="14">
        <f>Tabela8[[#This Row],[Saldo de Novembro]]-Tabela8[[#This Row],[Realizado - Dezembro]]</f>
        <v>62567.21</v>
      </c>
      <c r="W151" s="3">
        <v>0</v>
      </c>
      <c r="X151" s="3">
        <f>Tabela8[[#This Row],[Total realizado até Dezembro]]+Tabela8[[#This Row],[Realizado - Janeiro]]</f>
        <v>44165.1</v>
      </c>
      <c r="Y151" s="3">
        <f>Tabela8[[#This Row],[Saldo de Dezembro]]-Tabela8[[#This Row],[Realizado - Janeiro]]</f>
        <v>62567.21</v>
      </c>
      <c r="Z151" s="25">
        <f>VLOOKUP(Tabela8[[#This Row],[CNPJ]],'[2]Deloitte - NF de entrada - paga'!$W:$AF,10,0)</f>
        <v>7360.85</v>
      </c>
      <c r="AA151" s="3">
        <f>Tabela8[[#This Row],[Total realizado até Janeiro]]+Tabela8[[#This Row],[Realizado - Fevereiro]]</f>
        <v>51525.95</v>
      </c>
      <c r="AB151" s="14">
        <v>55206.36</v>
      </c>
      <c r="AC151" s="4">
        <v>7360.85</v>
      </c>
      <c r="AD151" s="55">
        <f>Tabela8[[#This Row],[Total realizado até Fevereiro]]+Tabela8[[#This Row],[Realizado - Março]]</f>
        <v>58886.799999999996</v>
      </c>
      <c r="AE151" s="55">
        <f>Tabela8[[#This Row],[Saldo de Fevereiro]]-Tabela8[[#This Row],[Realizado - Março]]</f>
        <v>47845.51</v>
      </c>
    </row>
    <row r="152" spans="2:31" s="15" customFormat="1" ht="14.15" customHeight="1" x14ac:dyDescent="0.35">
      <c r="B152" s="36" t="s">
        <v>613</v>
      </c>
      <c r="C152" s="16" t="s">
        <v>28</v>
      </c>
      <c r="D152" s="16" t="s">
        <v>614</v>
      </c>
      <c r="E152" s="16" t="s">
        <v>621</v>
      </c>
      <c r="F152" s="16" t="s">
        <v>622</v>
      </c>
      <c r="G152" s="16" t="s">
        <v>241</v>
      </c>
      <c r="H152" s="16" t="s">
        <v>618</v>
      </c>
      <c r="I152" s="17">
        <v>111638.35</v>
      </c>
      <c r="J152" s="17">
        <v>123738.03</v>
      </c>
      <c r="K152" s="17">
        <v>17320.36</v>
      </c>
      <c r="L152" s="19">
        <v>10013.86</v>
      </c>
      <c r="M152" s="19">
        <v>11126.51</v>
      </c>
      <c r="N152" s="19">
        <v>10528.63</v>
      </c>
      <c r="O152" s="22">
        <f>SUM(Tabela8[[#This Row],[Realizado - Julho]:[Realizado - Outubro]])</f>
        <v>48989.36</v>
      </c>
      <c r="P152" s="22">
        <f>Tabela8[[#This Row],[Saldo julho/25]]-Tabela8[[#This Row],[Total realizado até out/2025]]</f>
        <v>74748.67</v>
      </c>
      <c r="Q152" s="17">
        <v>22253.02</v>
      </c>
      <c r="R152" s="17">
        <f>Tabela8[[#This Row],[Realizado - Novembro]]+Tabela8[[#This Row],[Total realizado até out/2025]]</f>
        <v>71242.38</v>
      </c>
      <c r="S152" s="17">
        <f>Tabela8[[#This Row],[Saldo de Outubro]]-Tabela8[[#This Row],[Realizado - Novembro]]</f>
        <v>52495.649999999994</v>
      </c>
      <c r="T152" s="17">
        <v>0</v>
      </c>
      <c r="U152" s="17">
        <f>Tabela8[[#This Row],[Realizado - Dezembro]]+Tabela8[[#This Row],[Total realizado até novembro]]</f>
        <v>71242.38</v>
      </c>
      <c r="V152" s="14">
        <f>Tabela8[[#This Row],[Saldo de Novembro]]-Tabela8[[#This Row],[Realizado - Dezembro]]</f>
        <v>52495.649999999994</v>
      </c>
      <c r="W152" s="3">
        <v>11126.51</v>
      </c>
      <c r="X152" s="3">
        <f>Tabela8[[#This Row],[Total realizado até Dezembro]]+Tabela8[[#This Row],[Realizado - Janeiro]]</f>
        <v>82368.89</v>
      </c>
      <c r="Y152" s="3">
        <f>Tabela8[[#This Row],[Saldo de Dezembro]]-Tabela8[[#This Row],[Realizado - Janeiro]]</f>
        <v>41369.139999999992</v>
      </c>
      <c r="Z152" s="14">
        <v>0</v>
      </c>
      <c r="AA152" s="3">
        <v>82368.89</v>
      </c>
      <c r="AB152" s="14">
        <v>41369.139999999992</v>
      </c>
      <c r="AC152" s="4">
        <v>11126.51</v>
      </c>
      <c r="AD152" s="55">
        <f>Tabela8[[#This Row],[Total realizado até Fevereiro]]+Tabela8[[#This Row],[Realizado - Março]]</f>
        <v>93495.4</v>
      </c>
      <c r="AE152" s="55">
        <f>Tabela8[[#This Row],[Saldo de Fevereiro]]-Tabela8[[#This Row],[Realizado - Março]]</f>
        <v>30242.62999999999</v>
      </c>
    </row>
    <row r="153" spans="2:31" s="15" customFormat="1" ht="14.15" customHeight="1" x14ac:dyDescent="0.35">
      <c r="B153" s="36" t="s">
        <v>623</v>
      </c>
      <c r="C153" s="16" t="s">
        <v>28</v>
      </c>
      <c r="D153" s="16" t="s">
        <v>624</v>
      </c>
      <c r="E153" s="16" t="s">
        <v>625</v>
      </c>
      <c r="F153" s="16" t="s">
        <v>626</v>
      </c>
      <c r="G153" s="16" t="s">
        <v>627</v>
      </c>
      <c r="H153" s="16" t="s">
        <v>628</v>
      </c>
      <c r="I153" s="17">
        <v>105352.99</v>
      </c>
      <c r="J153" s="17">
        <v>99831.98</v>
      </c>
      <c r="K153" s="19">
        <v>738.47</v>
      </c>
      <c r="L153" s="19">
        <v>4782.54</v>
      </c>
      <c r="M153" s="19">
        <v>4782.54</v>
      </c>
      <c r="N153" s="19">
        <v>4782.54</v>
      </c>
      <c r="O153" s="22">
        <f>SUM(Tabela8[[#This Row],[Realizado - Julho]:[Realizado - Outubro]])</f>
        <v>15086.09</v>
      </c>
      <c r="P153" s="22">
        <f>Tabela8[[#This Row],[Saldo julho/25]]-Tabela8[[#This Row],[Total realizado até out/2025]]</f>
        <v>84745.89</v>
      </c>
      <c r="Q153" s="17">
        <v>0</v>
      </c>
      <c r="R153" s="17">
        <f>Tabela8[[#This Row],[Realizado - Novembro]]+Tabela8[[#This Row],[Total realizado até out/2025]]</f>
        <v>15086.09</v>
      </c>
      <c r="S153" s="17">
        <f>Tabela8[[#This Row],[Saldo de Outubro]]-Tabela8[[#This Row],[Realizado - Novembro]]</f>
        <v>84745.89</v>
      </c>
      <c r="T153" s="5">
        <v>4782.54</v>
      </c>
      <c r="U153" s="17">
        <f>Tabela8[[#This Row],[Realizado - Dezembro]]+Tabela8[[#This Row],[Total realizado até novembro]]</f>
        <v>19868.63</v>
      </c>
      <c r="V153" s="14">
        <f>Tabela8[[#This Row],[Saldo de Novembro]]-Tabela8[[#This Row],[Realizado - Dezembro]]</f>
        <v>79963.350000000006</v>
      </c>
      <c r="W153" s="3">
        <v>4782.54</v>
      </c>
      <c r="X153" s="3">
        <f>Tabela8[[#This Row],[Total realizado até Dezembro]]+Tabela8[[#This Row],[Realizado - Janeiro]]</f>
        <v>24651.170000000002</v>
      </c>
      <c r="Y153" s="3">
        <f>Tabela8[[#This Row],[Saldo de Dezembro]]-Tabela8[[#This Row],[Realizado - Janeiro]]</f>
        <v>75180.810000000012</v>
      </c>
      <c r="Z153" s="25">
        <f>VLOOKUP(Tabela8[[#This Row],[CNPJ]],'[2]Deloitte - NF de entrada - paga'!$W:$AF,10,0)</f>
        <v>4870.4799999999996</v>
      </c>
      <c r="AA153" s="3">
        <v>24651.170000000002</v>
      </c>
      <c r="AB153" s="14">
        <v>75180.810000000012</v>
      </c>
      <c r="AC153" s="4">
        <v>4782.54</v>
      </c>
      <c r="AD153" s="55">
        <f>Tabela8[[#This Row],[Total realizado até Fevereiro]]+Tabela8[[#This Row],[Realizado - Março]]</f>
        <v>29433.710000000003</v>
      </c>
      <c r="AE153" s="55">
        <f>Tabela8[[#This Row],[Saldo de Fevereiro]]-Tabela8[[#This Row],[Realizado - Março]]</f>
        <v>70398.270000000019</v>
      </c>
    </row>
    <row r="154" spans="2:31" s="15" customFormat="1" ht="14.15" customHeight="1" x14ac:dyDescent="0.35">
      <c r="B154" s="36" t="s">
        <v>629</v>
      </c>
      <c r="C154" s="16" t="s">
        <v>28</v>
      </c>
      <c r="D154" s="16" t="s">
        <v>630</v>
      </c>
      <c r="E154" s="16" t="s">
        <v>631</v>
      </c>
      <c r="F154" s="16" t="s">
        <v>632</v>
      </c>
      <c r="G154" s="16" t="s">
        <v>39</v>
      </c>
      <c r="H154" s="16" t="s">
        <v>633</v>
      </c>
      <c r="I154" s="17">
        <v>0</v>
      </c>
      <c r="J154" s="17">
        <v>0</v>
      </c>
      <c r="K154" s="17">
        <v>0</v>
      </c>
      <c r="L154" s="17">
        <v>0</v>
      </c>
      <c r="M154" s="17">
        <v>0</v>
      </c>
      <c r="N154" s="17">
        <v>0</v>
      </c>
      <c r="O154" s="17">
        <f>SUM(Tabela8[[#This Row],[Realizado - Julho]:[Realizado - Outubro]])</f>
        <v>0</v>
      </c>
      <c r="P154" s="17">
        <f>Tabela8[[#This Row],[Saldo junho/25]]-Tabela8[[#This Row],[Total realizado até out/2025]]</f>
        <v>0</v>
      </c>
      <c r="Q154" s="17">
        <v>0</v>
      </c>
      <c r="R154" s="17">
        <f>Tabela8[[#This Row],[Realizado - Novembro]]+Tabela8[[#This Row],[Total realizado até out/2025]]</f>
        <v>0</v>
      </c>
      <c r="S154" s="17">
        <f>Tabela8[[#This Row],[Saldo de Outubro]]-Tabela8[[#This Row],[Realizado - Novembro]]</f>
        <v>0</v>
      </c>
      <c r="T154" s="17"/>
      <c r="U154" s="17">
        <f>Tabela8[[#This Row],[Realizado - Dezembro]]+Tabela8[[#This Row],[Total realizado até novembro]]</f>
        <v>0</v>
      </c>
      <c r="V154" s="17">
        <f>Tabela8[[#This Row],[Saldo de Outubro]]-Tabela8[[#This Row],[Realizado - Novembro]]</f>
        <v>0</v>
      </c>
      <c r="W154" s="3"/>
      <c r="X154" s="3">
        <f>Tabela8[[#This Row],[Total realizado até Dezembro]]+Tabela8[[#This Row],[Realizado - Janeiro]]</f>
        <v>0</v>
      </c>
      <c r="Y154" s="3">
        <f>Tabela8[[#This Row],[Saldo de Dezembro]]-Tabela8[[#This Row],[Realizado - Janeiro]]</f>
        <v>0</v>
      </c>
      <c r="Z154" s="14">
        <v>0</v>
      </c>
      <c r="AA154" s="3">
        <f>Tabela8[[#This Row],[Total realizado até Janeiro]]+Tabela8[[#This Row],[Realizado - Fevereiro]]</f>
        <v>0</v>
      </c>
      <c r="AB154" s="14">
        <f>Tabela8[[#This Row],[Saldo de Janeiro]]-Tabela8[[#This Row],[Realizado - Fevereiro]]</f>
        <v>0</v>
      </c>
      <c r="AC154" s="4">
        <v>0</v>
      </c>
      <c r="AD154" s="55">
        <f>Tabela8[[#This Row],[Total realizado até Fevereiro]]+Tabela8[[#This Row],[Realizado - Março]]</f>
        <v>0</v>
      </c>
      <c r="AE154" s="55">
        <f>Tabela8[[#This Row],[Saldo de Fevereiro]]-Tabela8[[#This Row],[Realizado - Março]]</f>
        <v>0</v>
      </c>
    </row>
    <row r="155" spans="2:31" s="15" customFormat="1" ht="14.15" customHeight="1" x14ac:dyDescent="0.35">
      <c r="B155" s="36" t="s">
        <v>623</v>
      </c>
      <c r="C155" s="16" t="s">
        <v>28</v>
      </c>
      <c r="D155" s="16" t="s">
        <v>624</v>
      </c>
      <c r="E155" s="16" t="s">
        <v>634</v>
      </c>
      <c r="F155" s="16" t="s">
        <v>635</v>
      </c>
      <c r="G155" s="16" t="s">
        <v>636</v>
      </c>
      <c r="H155" s="16" t="s">
        <v>628</v>
      </c>
      <c r="I155" s="17">
        <v>113082.38</v>
      </c>
      <c r="J155" s="17">
        <v>117958.79</v>
      </c>
      <c r="K155" s="17">
        <v>14974.87</v>
      </c>
      <c r="L155" s="19">
        <v>4870.4799999999996</v>
      </c>
      <c r="M155" s="19">
        <v>4870.4799999999996</v>
      </c>
      <c r="N155" s="17">
        <v>0</v>
      </c>
      <c r="O155" s="22">
        <f>SUM(Tabela8[[#This Row],[Realizado - Julho]:[Realizado - Outubro]])</f>
        <v>24715.829999999998</v>
      </c>
      <c r="P155" s="22">
        <f>Tabela8[[#This Row],[Saldo julho/25]]-Tabela8[[#This Row],[Total realizado até out/2025]]</f>
        <v>93242.959999999992</v>
      </c>
      <c r="Q155" s="17">
        <v>9740.9599999999991</v>
      </c>
      <c r="R155" s="17">
        <f>Tabela8[[#This Row],[Realizado - Novembro]]+Tabela8[[#This Row],[Total realizado até out/2025]]</f>
        <v>34456.789999999994</v>
      </c>
      <c r="S155" s="17">
        <f>Tabela8[[#This Row],[Saldo de Outubro]]-Tabela8[[#This Row],[Realizado - Novembro]]</f>
        <v>83502</v>
      </c>
      <c r="T155" s="5">
        <v>4870.4799999999996</v>
      </c>
      <c r="U155" s="17">
        <f>Tabela8[[#This Row],[Realizado - Dezembro]]+Tabela8[[#This Row],[Total realizado até novembro]]</f>
        <v>39327.26999999999</v>
      </c>
      <c r="V155" s="14">
        <f>Tabela8[[#This Row],[Saldo de Novembro]]-Tabela8[[#This Row],[Realizado - Dezembro]]</f>
        <v>78631.520000000004</v>
      </c>
      <c r="W155" s="3">
        <v>4870.4799999999996</v>
      </c>
      <c r="X155" s="3">
        <f>Tabela8[[#This Row],[Total realizado até Dezembro]]+Tabela8[[#This Row],[Realizado - Janeiro]]</f>
        <v>44197.749999999985</v>
      </c>
      <c r="Y155" s="3">
        <f>Tabela8[[#This Row],[Saldo de Dezembro]]-Tabela8[[#This Row],[Realizado - Janeiro]]</f>
        <v>73761.040000000008</v>
      </c>
      <c r="Z155" s="14">
        <v>4870.4799999999996</v>
      </c>
      <c r="AA155" s="3">
        <v>49068.229999999981</v>
      </c>
      <c r="AB155" s="14">
        <v>68890.560000000012</v>
      </c>
      <c r="AC155" s="4">
        <v>0</v>
      </c>
      <c r="AD155" s="55">
        <f>Tabela8[[#This Row],[Total realizado até Fevereiro]]+Tabela8[[#This Row],[Realizado - Março]]</f>
        <v>49068.229999999981</v>
      </c>
      <c r="AE155" s="55">
        <f>Tabela8[[#This Row],[Saldo de Fevereiro]]-Tabela8[[#This Row],[Realizado - Março]]</f>
        <v>68890.560000000012</v>
      </c>
    </row>
    <row r="156" spans="2:31" s="15" customFormat="1" ht="14.15" customHeight="1" x14ac:dyDescent="0.35">
      <c r="B156" s="36" t="s">
        <v>637</v>
      </c>
      <c r="C156" s="16" t="s">
        <v>28</v>
      </c>
      <c r="D156" s="16" t="s">
        <v>638</v>
      </c>
      <c r="E156" s="16" t="s">
        <v>639</v>
      </c>
      <c r="F156" s="16" t="s">
        <v>640</v>
      </c>
      <c r="G156" s="16" t="s">
        <v>39</v>
      </c>
      <c r="H156" s="16" t="s">
        <v>641</v>
      </c>
      <c r="I156" s="17">
        <v>302157.58</v>
      </c>
      <c r="J156" s="17">
        <v>289011.25</v>
      </c>
      <c r="K156" s="17">
        <v>10844.06</v>
      </c>
      <c r="L156" s="17">
        <v>9956.81</v>
      </c>
      <c r="M156" s="17">
        <v>6576.3</v>
      </c>
      <c r="N156" s="17">
        <v>8918.06</v>
      </c>
      <c r="O156" s="22">
        <f>SUM(Tabela8[[#This Row],[Realizado - Julho]:[Realizado - Outubro]])</f>
        <v>36295.229999999996</v>
      </c>
      <c r="P156" s="22">
        <f>Tabela8[[#This Row],[Saldo julho/25]]-Tabela8[[#This Row],[Total realizado até out/2025]]</f>
        <v>252716.02000000002</v>
      </c>
      <c r="Q156" s="17">
        <v>8918.06</v>
      </c>
      <c r="R156" s="17">
        <f>Tabela8[[#This Row],[Realizado - Novembro]]+Tabela8[[#This Row],[Total realizado até out/2025]]</f>
        <v>45213.289999999994</v>
      </c>
      <c r="S156" s="17">
        <f>Tabela8[[#This Row],[Saldo de Outubro]]-Tabela8[[#This Row],[Realizado - Novembro]]</f>
        <v>243797.96000000002</v>
      </c>
      <c r="T156" s="17">
        <f>VLOOKUP(Tabela8[[#This Row],[CNPJ]],[1]DEZ.25!$W$2:$AF$1104,10,0)</f>
        <v>12657.9</v>
      </c>
      <c r="U156" s="17">
        <f>Tabela8[[#This Row],[Realizado - Dezembro]]+Tabela8[[#This Row],[Total realizado até novembro]]</f>
        <v>57871.189999999995</v>
      </c>
      <c r="V156" s="14">
        <f>Tabela8[[#This Row],[Saldo de Novembro]]-Tabela8[[#This Row],[Realizado - Dezembro]]</f>
        <v>231140.06000000003</v>
      </c>
      <c r="W156" s="3">
        <v>0</v>
      </c>
      <c r="X156" s="3">
        <f>Tabela8[[#This Row],[Total realizado até Dezembro]]+Tabela8[[#This Row],[Realizado - Janeiro]]</f>
        <v>57871.189999999995</v>
      </c>
      <c r="Y156" s="3">
        <f>Tabela8[[#This Row],[Saldo de Dezembro]]-Tabela8[[#This Row],[Realizado - Janeiro]]</f>
        <v>231140.06000000003</v>
      </c>
      <c r="Z156" s="31">
        <v>6854.67</v>
      </c>
      <c r="AA156" s="3">
        <v>64725.859999999993</v>
      </c>
      <c r="AB156" s="14">
        <v>224285.39</v>
      </c>
      <c r="AC156" s="4">
        <v>0</v>
      </c>
      <c r="AD156" s="55">
        <f>Tabela8[[#This Row],[Total realizado até Fevereiro]]+Tabela8[[#This Row],[Realizado - Março]]</f>
        <v>64725.859999999993</v>
      </c>
      <c r="AE156" s="55">
        <f>Tabela8[[#This Row],[Saldo de Fevereiro]]-Tabela8[[#This Row],[Realizado - Março]]</f>
        <v>224285.39</v>
      </c>
    </row>
    <row r="157" spans="2:31" s="15" customFormat="1" ht="14.15" customHeight="1" x14ac:dyDescent="0.35">
      <c r="B157" s="36" t="s">
        <v>642</v>
      </c>
      <c r="C157" s="16" t="s">
        <v>28</v>
      </c>
      <c r="D157" s="16" t="s">
        <v>643</v>
      </c>
      <c r="E157" s="16" t="s">
        <v>644</v>
      </c>
      <c r="F157" s="16" t="s">
        <v>645</v>
      </c>
      <c r="G157" s="16" t="s">
        <v>120</v>
      </c>
      <c r="H157" s="16" t="s">
        <v>646</v>
      </c>
      <c r="I157" s="17">
        <v>86901.68</v>
      </c>
      <c r="J157" s="17">
        <v>65176.26</v>
      </c>
      <c r="K157" s="17">
        <v>21725.42</v>
      </c>
      <c r="L157" s="17">
        <v>1065.93</v>
      </c>
      <c r="M157" s="17">
        <v>21725.42</v>
      </c>
      <c r="N157" s="17">
        <v>0</v>
      </c>
      <c r="O157" s="22">
        <f>SUM(Tabela8[[#This Row],[Realizado - Julho]:[Realizado - Outubro]])</f>
        <v>44516.77</v>
      </c>
      <c r="P157" s="22">
        <f>Tabela8[[#This Row],[Saldo julho/25]]-Tabela8[[#This Row],[Total realizado até out/2025]]</f>
        <v>20659.490000000005</v>
      </c>
      <c r="Q157" s="17">
        <v>0</v>
      </c>
      <c r="R157" s="17">
        <f>Tabela8[[#This Row],[Realizado - Novembro]]+Tabela8[[#This Row],[Total realizado até out/2025]]</f>
        <v>44516.77</v>
      </c>
      <c r="S157" s="17">
        <f>Tabela8[[#This Row],[Saldo de Outubro]]-Tabela8[[#This Row],[Realizado - Novembro]]</f>
        <v>20659.490000000005</v>
      </c>
      <c r="T157" s="17">
        <v>0</v>
      </c>
      <c r="U157" s="17">
        <f>Tabela8[[#This Row],[Realizado - Dezembro]]+Tabela8[[#This Row],[Total realizado até novembro]]</f>
        <v>44516.77</v>
      </c>
      <c r="V157" s="14">
        <f>Tabela8[[#This Row],[Saldo de Novembro]]-Tabela8[[#This Row],[Realizado - Dezembro]]</f>
        <v>20659.490000000005</v>
      </c>
      <c r="W157" s="3">
        <v>0</v>
      </c>
      <c r="X157" s="3">
        <f>Tabela8[[#This Row],[Total realizado até Dezembro]]+Tabela8[[#This Row],[Realizado - Janeiro]]</f>
        <v>44516.77</v>
      </c>
      <c r="Y157" s="3">
        <f>Tabela8[[#This Row],[Saldo de Dezembro]]-Tabela8[[#This Row],[Realizado - Janeiro]]</f>
        <v>20659.490000000005</v>
      </c>
      <c r="Z157" s="14">
        <v>0</v>
      </c>
      <c r="AA157" s="3">
        <v>44516.77</v>
      </c>
      <c r="AB157" s="14">
        <v>20659.490000000005</v>
      </c>
      <c r="AC157" s="4">
        <v>0</v>
      </c>
      <c r="AD157" s="55">
        <f>Tabela8[[#This Row],[Total realizado até Fevereiro]]+Tabela8[[#This Row],[Realizado - Março]]</f>
        <v>44516.77</v>
      </c>
      <c r="AE157" s="55">
        <f>Tabela8[[#This Row],[Saldo de Fevereiro]]-Tabela8[[#This Row],[Realizado - Março]]</f>
        <v>20659.490000000005</v>
      </c>
    </row>
    <row r="158" spans="2:31" s="15" customFormat="1" ht="14.15" customHeight="1" x14ac:dyDescent="0.35">
      <c r="B158" s="36" t="s">
        <v>647</v>
      </c>
      <c r="C158" s="16" t="s">
        <v>28</v>
      </c>
      <c r="D158" s="16" t="s">
        <v>648</v>
      </c>
      <c r="E158" s="16" t="s">
        <v>649</v>
      </c>
      <c r="F158" s="16" t="s">
        <v>650</v>
      </c>
      <c r="G158" s="16" t="s">
        <v>39</v>
      </c>
      <c r="H158" s="16">
        <v>0</v>
      </c>
      <c r="I158" s="17">
        <v>0</v>
      </c>
      <c r="J158" s="17">
        <v>0</v>
      </c>
      <c r="K158" s="17">
        <v>0</v>
      </c>
      <c r="L158" s="17">
        <v>0</v>
      </c>
      <c r="M158" s="17">
        <v>0</v>
      </c>
      <c r="N158" s="17">
        <v>0</v>
      </c>
      <c r="O158" s="22">
        <f>SUM(Tabela8[[#This Row],[Realizado - Julho]:[Realizado - Outubro]])</f>
        <v>0</v>
      </c>
      <c r="P158" s="22">
        <f>Tabela8[[#This Row],[Saldo julho/25]]-Tabela8[[#This Row],[Total realizado até out/2025]]</f>
        <v>0</v>
      </c>
      <c r="Q158" s="17">
        <v>0</v>
      </c>
      <c r="R158" s="17">
        <f>Tabela8[[#This Row],[Realizado - Novembro]]+Tabela8[[#This Row],[Total realizado até out/2025]]</f>
        <v>0</v>
      </c>
      <c r="S158" s="17">
        <f>Tabela8[[#This Row],[Saldo de Outubro]]-Tabela8[[#This Row],[Realizado - Novembro]]</f>
        <v>0</v>
      </c>
      <c r="T158" s="17">
        <v>0</v>
      </c>
      <c r="U158" s="17">
        <f>Tabela8[[#This Row],[Realizado - Dezembro]]+Tabela8[[#This Row],[Total realizado até novembro]]</f>
        <v>0</v>
      </c>
      <c r="V158" s="14">
        <f>Tabela8[[#This Row],[Saldo de Novembro]]-Tabela8[[#This Row],[Realizado - Dezembro]]</f>
        <v>0</v>
      </c>
      <c r="W158" s="3">
        <v>0</v>
      </c>
      <c r="X158" s="3">
        <f>Tabela8[[#This Row],[Total realizado até Dezembro]]+Tabela8[[#This Row],[Realizado - Janeiro]]</f>
        <v>0</v>
      </c>
      <c r="Y158" s="3">
        <f>Tabela8[[#This Row],[Saldo de Dezembro]]-Tabela8[[#This Row],[Realizado - Janeiro]]</f>
        <v>0</v>
      </c>
      <c r="Z158" s="14">
        <v>0</v>
      </c>
      <c r="AA158" s="3">
        <f>Tabela8[[#This Row],[Total realizado até Janeiro]]+Tabela8[[#This Row],[Realizado - Fevereiro]]</f>
        <v>0</v>
      </c>
      <c r="AB158" s="14">
        <f>Tabela8[[#This Row],[Saldo de Janeiro]]-Tabela8[[#This Row],[Realizado - Fevereiro]]</f>
        <v>0</v>
      </c>
      <c r="AC158" s="4">
        <v>0</v>
      </c>
      <c r="AD158" s="55">
        <f>Tabela8[[#This Row],[Total realizado até Fevereiro]]+Tabela8[[#This Row],[Realizado - Março]]</f>
        <v>0</v>
      </c>
      <c r="AE158" s="55">
        <f>Tabela8[[#This Row],[Saldo de Fevereiro]]-Tabela8[[#This Row],[Realizado - Março]]</f>
        <v>0</v>
      </c>
    </row>
    <row r="159" spans="2:31" s="15" customFormat="1" ht="14.15" customHeight="1" x14ac:dyDescent="0.35">
      <c r="B159" s="36" t="s">
        <v>651</v>
      </c>
      <c r="C159" s="16" t="s">
        <v>28</v>
      </c>
      <c r="D159" s="16" t="s">
        <v>652</v>
      </c>
      <c r="E159" s="16" t="s">
        <v>653</v>
      </c>
      <c r="F159" s="16" t="s">
        <v>654</v>
      </c>
      <c r="G159" s="16" t="s">
        <v>328</v>
      </c>
      <c r="H159" s="16" t="s">
        <v>655</v>
      </c>
      <c r="I159" s="17">
        <v>96386.36</v>
      </c>
      <c r="J159" s="17">
        <v>88208.320000000007</v>
      </c>
      <c r="K159" s="17">
        <v>8178.04</v>
      </c>
      <c r="L159" s="17">
        <v>8178.04</v>
      </c>
      <c r="M159" s="17">
        <v>5615.09</v>
      </c>
      <c r="N159" s="17">
        <v>44.5</v>
      </c>
      <c r="O159" s="22">
        <f>SUM(Tabela8[[#This Row],[Realizado - Julho]:[Realizado - Outubro]])</f>
        <v>22015.67</v>
      </c>
      <c r="P159" s="22">
        <f>Tabela8[[#This Row],[Saldo julho/25]]-Tabela8[[#This Row],[Total realizado até out/2025]]</f>
        <v>66192.650000000009</v>
      </c>
      <c r="Q159" s="17">
        <v>7582.05</v>
      </c>
      <c r="R159" s="17">
        <f>Tabela8[[#This Row],[Realizado - Novembro]]+Tabela8[[#This Row],[Total realizado até out/2025]]</f>
        <v>29597.719999999998</v>
      </c>
      <c r="S159" s="17">
        <f>Tabela8[[#This Row],[Saldo de Outubro]]-Tabela8[[#This Row],[Realizado - Novembro]]</f>
        <v>58610.600000000006</v>
      </c>
      <c r="T159" s="17">
        <v>8433.8700000000008</v>
      </c>
      <c r="U159" s="17">
        <f>Tabela8[[#This Row],[Realizado - Dezembro]]+Tabela8[[#This Row],[Total realizado até novembro]]</f>
        <v>38031.589999999997</v>
      </c>
      <c r="V159" s="14">
        <f>Tabela8[[#This Row],[Saldo de Novembro]]-Tabela8[[#This Row],[Realizado - Dezembro]]</f>
        <v>50176.73</v>
      </c>
      <c r="W159" s="3">
        <v>0</v>
      </c>
      <c r="X159" s="3">
        <f>Tabela8[[#This Row],[Total realizado até Dezembro]]+Tabela8[[#This Row],[Realizado - Janeiro]]</f>
        <v>38031.589999999997</v>
      </c>
      <c r="Y159" s="3">
        <f>Tabela8[[#This Row],[Saldo de Dezembro]]-Tabela8[[#This Row],[Realizado - Janeiro]]</f>
        <v>50176.73</v>
      </c>
      <c r="Z159" s="14">
        <v>0</v>
      </c>
      <c r="AA159" s="3">
        <v>38031.589999999997</v>
      </c>
      <c r="AB159" s="14">
        <v>50176.73</v>
      </c>
      <c r="AC159" s="4">
        <v>0</v>
      </c>
      <c r="AD159" s="55">
        <f>Tabela8[[#This Row],[Total realizado até Fevereiro]]+Tabela8[[#This Row],[Realizado - Março]]</f>
        <v>38031.589999999997</v>
      </c>
      <c r="AE159" s="55">
        <f>Tabela8[[#This Row],[Saldo de Fevereiro]]-Tabela8[[#This Row],[Realizado - Março]]</f>
        <v>50176.73</v>
      </c>
    </row>
    <row r="160" spans="2:31" s="15" customFormat="1" ht="14.15" customHeight="1" x14ac:dyDescent="0.35">
      <c r="B160" s="36" t="s">
        <v>656</v>
      </c>
      <c r="C160" s="16" t="s">
        <v>28</v>
      </c>
      <c r="D160" s="16" t="s">
        <v>657</v>
      </c>
      <c r="E160" s="16" t="s">
        <v>658</v>
      </c>
      <c r="F160" s="16" t="s">
        <v>659</v>
      </c>
      <c r="G160" s="16" t="s">
        <v>390</v>
      </c>
      <c r="H160" s="16" t="s">
        <v>660</v>
      </c>
      <c r="I160" s="17">
        <v>0</v>
      </c>
      <c r="J160" s="17">
        <v>0</v>
      </c>
      <c r="K160" s="17">
        <v>0</v>
      </c>
      <c r="L160" s="17">
        <v>0</v>
      </c>
      <c r="M160" s="17">
        <v>0</v>
      </c>
      <c r="N160" s="17">
        <v>0</v>
      </c>
      <c r="O160" s="22">
        <f>SUM(Tabela8[[#This Row],[Realizado - Julho]:[Realizado - Outubro]])</f>
        <v>0</v>
      </c>
      <c r="P160" s="22">
        <f>Tabela8[[#This Row],[Saldo julho/25]]-Tabela8[[#This Row],[Total realizado até out/2025]]</f>
        <v>0</v>
      </c>
      <c r="Q160" s="17">
        <v>0</v>
      </c>
      <c r="R160" s="17">
        <f>Tabela8[[#This Row],[Realizado - Novembro]]+Tabela8[[#This Row],[Total realizado até out/2025]]</f>
        <v>0</v>
      </c>
      <c r="S160" s="17">
        <f>Tabela8[[#This Row],[Saldo de Outubro]]-Tabela8[[#This Row],[Realizado - Novembro]]</f>
        <v>0</v>
      </c>
      <c r="T160" s="17">
        <v>0</v>
      </c>
      <c r="U160" s="17">
        <f>Tabela8[[#This Row],[Realizado - Dezembro]]+Tabela8[[#This Row],[Total realizado até novembro]]</f>
        <v>0</v>
      </c>
      <c r="V160" s="14">
        <f>Tabela8[[#This Row],[Saldo de Novembro]]-Tabela8[[#This Row],[Realizado - Dezembro]]</f>
        <v>0</v>
      </c>
      <c r="W160" s="3">
        <v>0</v>
      </c>
      <c r="X160" s="3">
        <f>Tabela8[[#This Row],[Total realizado até Dezembro]]+Tabela8[[#This Row],[Realizado - Janeiro]]</f>
        <v>0</v>
      </c>
      <c r="Y160" s="3">
        <f>Tabela8[[#This Row],[Saldo de Dezembro]]-Tabela8[[#This Row],[Realizado - Janeiro]]</f>
        <v>0</v>
      </c>
      <c r="Z160" s="14">
        <v>0</v>
      </c>
      <c r="AA160" s="3">
        <v>2425.77</v>
      </c>
      <c r="AB160" s="14">
        <v>51764.43</v>
      </c>
      <c r="AC160" s="4">
        <v>0</v>
      </c>
      <c r="AD160" s="55">
        <f>Tabela8[[#This Row],[Total realizado até Fevereiro]]+Tabela8[[#This Row],[Realizado - Março]]</f>
        <v>2425.77</v>
      </c>
      <c r="AE160" s="55">
        <f>Tabela8[[#This Row],[Saldo de Fevereiro]]-Tabela8[[#This Row],[Realizado - Março]]</f>
        <v>51764.43</v>
      </c>
    </row>
    <row r="161" spans="2:31" s="15" customFormat="1" ht="14.15" customHeight="1" x14ac:dyDescent="0.35">
      <c r="B161" s="36" t="s">
        <v>656</v>
      </c>
      <c r="C161" s="16" t="s">
        <v>28</v>
      </c>
      <c r="D161" s="16" t="s">
        <v>657</v>
      </c>
      <c r="E161" s="16" t="s">
        <v>661</v>
      </c>
      <c r="F161" s="16" t="s">
        <v>662</v>
      </c>
      <c r="G161" s="16" t="s">
        <v>305</v>
      </c>
      <c r="H161" s="16">
        <v>0</v>
      </c>
      <c r="I161" s="17">
        <v>108380.4</v>
      </c>
      <c r="J161" s="33"/>
      <c r="K161" s="19">
        <v>907.42</v>
      </c>
      <c r="L161" s="19">
        <v>3612.66</v>
      </c>
      <c r="M161" s="19">
        <v>3593.26</v>
      </c>
      <c r="N161" s="19">
        <v>3593.26</v>
      </c>
      <c r="O161" s="22">
        <f>SUM(Tabela8[[#This Row],[Realizado - Julho]:[Realizado - Outubro]])</f>
        <v>11706.6</v>
      </c>
      <c r="P161" s="22">
        <f>Tabela8[[#This Row],[Saldo junho/25]]-Tabela8[[#This Row],[Total realizado até out/2025]]</f>
        <v>96673.799999999988</v>
      </c>
      <c r="Q161" s="17">
        <v>3612.66</v>
      </c>
      <c r="R161" s="17">
        <f>Tabela8[[#This Row],[Realizado - Novembro]]+Tabela8[[#This Row],[Total realizado até out/2025]]</f>
        <v>15319.26</v>
      </c>
      <c r="S161" s="17">
        <f>Tabela8[[#This Row],[Saldo de Outubro]]-Tabela8[[#This Row],[Realizado - Novembro]]</f>
        <v>93061.139999999985</v>
      </c>
      <c r="T161" s="17">
        <v>7043.33</v>
      </c>
      <c r="U161" s="17">
        <f>Tabela8[[#This Row],[Realizado - Dezembro]]+Tabela8[[#This Row],[Total realizado até novembro]]</f>
        <v>22362.59</v>
      </c>
      <c r="V161" s="14">
        <f>Tabela8[[#This Row],[Saldo de Novembro]]-Tabela8[[#This Row],[Realizado - Dezembro]]</f>
        <v>86017.809999999983</v>
      </c>
      <c r="W161" s="3">
        <v>0</v>
      </c>
      <c r="X161" s="3">
        <f>Tabela8[[#This Row],[Total realizado até Dezembro]]+Tabela8[[#This Row],[Realizado - Janeiro]]</f>
        <v>22362.59</v>
      </c>
      <c r="Y161" s="3">
        <f>Tabela8[[#This Row],[Saldo de Dezembro]]-Tabela8[[#This Row],[Realizado - Janeiro]]</f>
        <v>86017.809999999983</v>
      </c>
      <c r="Z161" s="14">
        <v>3511.69</v>
      </c>
      <c r="AA161" s="3">
        <v>25874.28</v>
      </c>
      <c r="AB161" s="14">
        <v>82506.119999999981</v>
      </c>
      <c r="AC161" s="4">
        <v>3186.54</v>
      </c>
      <c r="AD161" s="55">
        <f>Tabela8[[#This Row],[Total realizado até Fevereiro]]+Tabela8[[#This Row],[Realizado - Março]]</f>
        <v>29060.82</v>
      </c>
      <c r="AE161" s="55">
        <f>Tabela8[[#This Row],[Saldo de Fevereiro]]-Tabela8[[#This Row],[Realizado - Março]]</f>
        <v>79319.579999999987</v>
      </c>
    </row>
    <row r="162" spans="2:31" s="15" customFormat="1" ht="14.15" customHeight="1" x14ac:dyDescent="0.35">
      <c r="B162" s="36" t="s">
        <v>656</v>
      </c>
      <c r="C162" s="16" t="s">
        <v>28</v>
      </c>
      <c r="D162" s="16" t="s">
        <v>657</v>
      </c>
      <c r="E162" s="16" t="s">
        <v>663</v>
      </c>
      <c r="F162" s="16" t="s">
        <v>664</v>
      </c>
      <c r="G162" s="16" t="s">
        <v>353</v>
      </c>
      <c r="H162" s="16">
        <v>0</v>
      </c>
      <c r="I162" s="17">
        <v>0</v>
      </c>
      <c r="J162" s="17">
        <v>52671.85</v>
      </c>
      <c r="K162" s="17"/>
      <c r="L162" s="19">
        <v>1518.35</v>
      </c>
      <c r="M162" s="19">
        <v>1797.33</v>
      </c>
      <c r="N162" s="19">
        <v>1797.33</v>
      </c>
      <c r="O162" s="22">
        <f>SUM(Tabela8[[#This Row],[Realizado - Julho]:[Realizado - Outubro]])</f>
        <v>5113.01</v>
      </c>
      <c r="P162" s="22">
        <f>Tabela8[[#This Row],[Saldo julho/25]]-Tabela8[[#This Row],[Total realizado até out/2025]]</f>
        <v>47558.84</v>
      </c>
      <c r="Q162" s="17">
        <v>1724.06</v>
      </c>
      <c r="R162" s="17">
        <f>Tabela8[[#This Row],[Realizado - Novembro]]+Tabela8[[#This Row],[Total realizado até out/2025]]</f>
        <v>6837.07</v>
      </c>
      <c r="S162" s="17">
        <f>Tabela8[[#This Row],[Saldo de Outubro]]-Tabela8[[#This Row],[Realizado - Novembro]]</f>
        <v>45834.78</v>
      </c>
      <c r="T162" s="17">
        <v>5176.58</v>
      </c>
      <c r="U162" s="17">
        <f>Tabela8[[#This Row],[Realizado - Dezembro]]+Tabela8[[#This Row],[Total realizado até novembro]]</f>
        <v>12013.65</v>
      </c>
      <c r="V162" s="14">
        <f>Tabela8[[#This Row],[Saldo de Novembro]]-Tabela8[[#This Row],[Realizado - Dezembro]]</f>
        <v>40658.199999999997</v>
      </c>
      <c r="W162" s="3">
        <v>0</v>
      </c>
      <c r="X162" s="3">
        <f>Tabela8[[#This Row],[Total realizado até Dezembro]]+Tabela8[[#This Row],[Realizado - Janeiro]]</f>
        <v>12013.65</v>
      </c>
      <c r="Y162" s="3">
        <f>Tabela8[[#This Row],[Saldo de Dezembro]]-Tabela8[[#This Row],[Realizado - Janeiro]]</f>
        <v>40658.199999999997</v>
      </c>
      <c r="Z162" s="14">
        <v>1797.32</v>
      </c>
      <c r="AA162" s="3">
        <v>13810.97</v>
      </c>
      <c r="AB162" s="14">
        <v>38860.879999999997</v>
      </c>
      <c r="AC162" s="4">
        <v>1770.32</v>
      </c>
      <c r="AD162" s="55">
        <f>Tabela8[[#This Row],[Total realizado até Fevereiro]]+Tabela8[[#This Row],[Realizado - Março]]</f>
        <v>15581.289999999999</v>
      </c>
      <c r="AE162" s="55">
        <f>Tabela8[[#This Row],[Saldo de Fevereiro]]-Tabela8[[#This Row],[Realizado - Março]]</f>
        <v>37090.559999999998</v>
      </c>
    </row>
    <row r="163" spans="2:31" s="15" customFormat="1" ht="14.15" customHeight="1" x14ac:dyDescent="0.35">
      <c r="B163" s="36" t="s">
        <v>656</v>
      </c>
      <c r="C163" s="16" t="s">
        <v>28</v>
      </c>
      <c r="D163" s="16" t="s">
        <v>657</v>
      </c>
      <c r="E163" s="16" t="s">
        <v>665</v>
      </c>
      <c r="F163" s="16" t="s">
        <v>666</v>
      </c>
      <c r="G163" s="16" t="s">
        <v>474</v>
      </c>
      <c r="H163" s="16">
        <v>0</v>
      </c>
      <c r="I163" s="17">
        <v>0</v>
      </c>
      <c r="J163" s="17">
        <v>53140.5</v>
      </c>
      <c r="K163" s="17">
        <v>0</v>
      </c>
      <c r="L163" s="17">
        <v>0</v>
      </c>
      <c r="M163" s="17">
        <v>0</v>
      </c>
      <c r="N163" s="19">
        <v>1654.76</v>
      </c>
      <c r="O163" s="22">
        <f>SUM(Tabela8[[#This Row],[Realizado - Julho]:[Realizado - Outubro]])</f>
        <v>1654.76</v>
      </c>
      <c r="P163" s="22">
        <f>Tabela8[[#This Row],[Saldo julho/25]]-Tabela8[[#This Row],[Total realizado até out/2025]]</f>
        <v>51485.74</v>
      </c>
      <c r="Q163" s="17">
        <v>0</v>
      </c>
      <c r="R163" s="17">
        <f>Tabela8[[#This Row],[Realizado - Novembro]]+Tabela8[[#This Row],[Total realizado até out/2025]]</f>
        <v>1654.76</v>
      </c>
      <c r="S163" s="17">
        <f>Tabela8[[#This Row],[Saldo de Outubro]]-Tabela8[[#This Row],[Realizado - Novembro]]</f>
        <v>51485.74</v>
      </c>
      <c r="T163" s="17">
        <v>3100.24</v>
      </c>
      <c r="U163" s="17">
        <f>Tabela8[[#This Row],[Realizado - Dezembro]]+Tabela8[[#This Row],[Total realizado até novembro]]</f>
        <v>4755</v>
      </c>
      <c r="V163" s="14">
        <f>Tabela8[[#This Row],[Saldo de Novembro]]-Tabela8[[#This Row],[Realizado - Dezembro]]</f>
        <v>48385.5</v>
      </c>
      <c r="W163" s="3">
        <v>1550.12</v>
      </c>
      <c r="X163" s="3">
        <f>Tabela8[[#This Row],[Total realizado até Dezembro]]+Tabela8[[#This Row],[Realizado - Janeiro]]</f>
        <v>6305.12</v>
      </c>
      <c r="Y163" s="3">
        <f>Tabela8[[#This Row],[Saldo de Dezembro]]-Tabela8[[#This Row],[Realizado - Janeiro]]</f>
        <v>46835.38</v>
      </c>
      <c r="Z163" s="14">
        <v>0</v>
      </c>
      <c r="AA163" s="3">
        <v>6305.12</v>
      </c>
      <c r="AB163" s="14">
        <v>46835.38</v>
      </c>
      <c r="AC163" s="4">
        <v>1550.12</v>
      </c>
      <c r="AD163" s="55">
        <f>Tabela8[[#This Row],[Total realizado até Fevereiro]]+Tabela8[[#This Row],[Realizado - Março]]</f>
        <v>7855.24</v>
      </c>
      <c r="AE163" s="55">
        <f>Tabela8[[#This Row],[Saldo de Fevereiro]]-Tabela8[[#This Row],[Realizado - Março]]</f>
        <v>45285.259999999995</v>
      </c>
    </row>
    <row r="164" spans="2:31" s="15" customFormat="1" ht="14.15" customHeight="1" x14ac:dyDescent="0.35">
      <c r="B164" s="36" t="s">
        <v>656</v>
      </c>
      <c r="C164" s="16" t="s">
        <v>28</v>
      </c>
      <c r="D164" s="16" t="s">
        <v>657</v>
      </c>
      <c r="E164" s="16" t="s">
        <v>667</v>
      </c>
      <c r="F164" s="16" t="s">
        <v>668</v>
      </c>
      <c r="G164" s="16" t="s">
        <v>669</v>
      </c>
      <c r="H164" s="16">
        <v>0</v>
      </c>
      <c r="I164" s="17">
        <v>0</v>
      </c>
      <c r="J164" s="17">
        <v>53765.8</v>
      </c>
      <c r="K164" s="17"/>
      <c r="L164" s="19">
        <v>1281.2</v>
      </c>
      <c r="M164" s="19">
        <v>1760.21</v>
      </c>
      <c r="N164" s="19">
        <v>1906.71</v>
      </c>
      <c r="O164" s="22">
        <f>SUM(Tabela8[[#This Row],[Realizado - Julho]:[Realizado - Outubro]])</f>
        <v>4948.12</v>
      </c>
      <c r="P164" s="22">
        <f>Tabela8[[#This Row],[Saldo julho/25]]-Tabela8[[#This Row],[Total realizado até out/2025]]</f>
        <v>48817.68</v>
      </c>
      <c r="Q164" s="17">
        <v>3813.43</v>
      </c>
      <c r="R164" s="17">
        <f>Tabela8[[#This Row],[Realizado - Novembro]]+Tabela8[[#This Row],[Total realizado até out/2025]]</f>
        <v>8761.5499999999993</v>
      </c>
      <c r="S164" s="17">
        <f>Tabela8[[#This Row],[Saldo de Outubro]]-Tabela8[[#This Row],[Realizado - Novembro]]</f>
        <v>45004.25</v>
      </c>
      <c r="T164" s="17">
        <v>3813.4300000000003</v>
      </c>
      <c r="U164" s="17">
        <f>Tabela8[[#This Row],[Realizado - Dezembro]]+Tabela8[[#This Row],[Total realizado até novembro]]</f>
        <v>12574.98</v>
      </c>
      <c r="V164" s="14">
        <f>Tabela8[[#This Row],[Saldo de Novembro]]-Tabela8[[#This Row],[Realizado - Dezembro]]</f>
        <v>41190.82</v>
      </c>
      <c r="W164" s="3">
        <v>0</v>
      </c>
      <c r="X164" s="3">
        <f>Tabela8[[#This Row],[Total realizado até Dezembro]]+Tabela8[[#This Row],[Realizado - Janeiro]]</f>
        <v>12574.98</v>
      </c>
      <c r="Y164" s="3">
        <f>Tabela8[[#This Row],[Saldo de Dezembro]]-Tabela8[[#This Row],[Realizado - Janeiro]]</f>
        <v>41190.82</v>
      </c>
      <c r="Z164" s="14">
        <v>1906.72</v>
      </c>
      <c r="AA164" s="3">
        <v>12574.98</v>
      </c>
      <c r="AB164" s="14">
        <v>41190.82</v>
      </c>
      <c r="AC164" s="4">
        <v>1906.72</v>
      </c>
      <c r="AD164" s="55">
        <f>Tabela8[[#This Row],[Total realizado até Fevereiro]]+Tabela8[[#This Row],[Realizado - Março]]</f>
        <v>14481.699999999999</v>
      </c>
      <c r="AE164" s="55">
        <f>Tabela8[[#This Row],[Saldo de Fevereiro]]-Tabela8[[#This Row],[Realizado - Março]]</f>
        <v>39284.1</v>
      </c>
    </row>
    <row r="165" spans="2:31" s="15" customFormat="1" ht="14.15" customHeight="1" x14ac:dyDescent="0.35">
      <c r="B165" s="36" t="s">
        <v>656</v>
      </c>
      <c r="C165" s="16" t="s">
        <v>28</v>
      </c>
      <c r="D165" s="16" t="s">
        <v>657</v>
      </c>
      <c r="E165" s="16" t="s">
        <v>670</v>
      </c>
      <c r="F165" s="16" t="s">
        <v>671</v>
      </c>
      <c r="G165" s="16" t="s">
        <v>567</v>
      </c>
      <c r="H165" s="16">
        <v>0</v>
      </c>
      <c r="I165" s="17">
        <v>0</v>
      </c>
      <c r="J165" s="17">
        <v>54190.2</v>
      </c>
      <c r="K165" s="17">
        <v>0</v>
      </c>
      <c r="L165" s="17">
        <v>0</v>
      </c>
      <c r="M165" s="19">
        <v>1549.88</v>
      </c>
      <c r="N165" s="19">
        <v>1649.67</v>
      </c>
      <c r="O165" s="22">
        <f>SUM(Tabela8[[#This Row],[Realizado - Julho]:[Realizado - Outubro]])</f>
        <v>3199.55</v>
      </c>
      <c r="P165" s="22">
        <f>Tabela8[[#This Row],[Saldo julho/25]]-Tabela8[[#This Row],[Total realizado até out/2025]]</f>
        <v>50990.649999999994</v>
      </c>
      <c r="Q165" s="17">
        <v>1624.64</v>
      </c>
      <c r="R165" s="17">
        <f>Tabela8[[#This Row],[Realizado - Novembro]]+Tabela8[[#This Row],[Total realizado até out/2025]]</f>
        <v>4824.1900000000005</v>
      </c>
      <c r="S165" s="17">
        <f>Tabela8[[#This Row],[Saldo de Outubro]]-Tabela8[[#This Row],[Realizado - Novembro]]</f>
        <v>49366.009999999995</v>
      </c>
      <c r="T165" s="17">
        <v>3297.7700000000004</v>
      </c>
      <c r="U165" s="17">
        <f>Tabela8[[#This Row],[Realizado - Dezembro]]+Tabela8[[#This Row],[Total realizado até novembro]]</f>
        <v>8121.9600000000009</v>
      </c>
      <c r="V165" s="14">
        <f>Tabela8[[#This Row],[Saldo de Novembro]]-Tabela8[[#This Row],[Realizado - Dezembro]]</f>
        <v>46068.239999999991</v>
      </c>
      <c r="W165" s="3">
        <v>0</v>
      </c>
      <c r="X165" s="3">
        <f>Tabela8[[#This Row],[Total realizado até Dezembro]]+Tabela8[[#This Row],[Realizado - Janeiro]]</f>
        <v>8121.9600000000009</v>
      </c>
      <c r="Y165" s="3">
        <f>Tabela8[[#This Row],[Saldo de Dezembro]]-Tabela8[[#This Row],[Realizado - Janeiro]]</f>
        <v>46068.239999999991</v>
      </c>
      <c r="Z165" s="14">
        <v>1630.35</v>
      </c>
      <c r="AA165" s="3">
        <v>9752.3100000000013</v>
      </c>
      <c r="AB165" s="14">
        <v>44437.889999999992</v>
      </c>
      <c r="AC165" s="4">
        <v>1673.13</v>
      </c>
      <c r="AD165" s="55">
        <f>Tabela8[[#This Row],[Total realizado até Fevereiro]]+Tabela8[[#This Row],[Realizado - Março]]</f>
        <v>11425.440000000002</v>
      </c>
      <c r="AE165" s="55">
        <f>Tabela8[[#This Row],[Saldo de Fevereiro]]-Tabela8[[#This Row],[Realizado - Março]]</f>
        <v>42764.759999999995</v>
      </c>
    </row>
    <row r="166" spans="2:31" s="15" customFormat="1" ht="14.15" customHeight="1" x14ac:dyDescent="0.35">
      <c r="B166" s="36" t="s">
        <v>656</v>
      </c>
      <c r="C166" s="16" t="s">
        <v>28</v>
      </c>
      <c r="D166" s="16" t="s">
        <v>657</v>
      </c>
      <c r="E166" s="16" t="s">
        <v>672</v>
      </c>
      <c r="F166" s="16" t="s">
        <v>673</v>
      </c>
      <c r="G166" s="16" t="s">
        <v>316</v>
      </c>
      <c r="H166" s="16">
        <v>0</v>
      </c>
      <c r="I166" s="17">
        <v>108380.4</v>
      </c>
      <c r="J166" s="17">
        <v>0</v>
      </c>
      <c r="K166" s="17">
        <v>0</v>
      </c>
      <c r="L166" s="17">
        <v>0</v>
      </c>
      <c r="M166" s="17">
        <v>0</v>
      </c>
      <c r="N166" s="19">
        <v>2695.01</v>
      </c>
      <c r="O166" s="22">
        <f>SUM(Tabela8[[#This Row],[Realizado - Julho]:[Realizado - Outubro]])</f>
        <v>2695.01</v>
      </c>
      <c r="P166" s="22">
        <f>Tabela8[[#This Row],[Saldo junho/25]]-Tabela8[[#This Row],[Total realizado até out/2025]]</f>
        <v>105685.39</v>
      </c>
      <c r="Q166" s="17">
        <v>3612.66</v>
      </c>
      <c r="R166" s="17">
        <f>Tabela8[[#This Row],[Realizado - Novembro]]+Tabela8[[#This Row],[Total realizado até out/2025]]</f>
        <v>6307.67</v>
      </c>
      <c r="S166" s="17">
        <f>Tabela8[[#This Row],[Saldo de Outubro]]-Tabela8[[#This Row],[Realizado - Novembro]]</f>
        <v>102072.73</v>
      </c>
      <c r="T166" s="17">
        <v>3612.66</v>
      </c>
      <c r="U166" s="17">
        <f>Tabela8[[#This Row],[Realizado - Dezembro]]+Tabela8[[#This Row],[Total realizado até novembro]]</f>
        <v>9920.33</v>
      </c>
      <c r="V166" s="14">
        <f>Tabela8[[#This Row],[Saldo de Novembro]]-Tabela8[[#This Row],[Realizado - Dezembro]]</f>
        <v>98460.069999999992</v>
      </c>
      <c r="W166" s="3">
        <v>0</v>
      </c>
      <c r="X166" s="3">
        <f>Tabela8[[#This Row],[Total realizado até Dezembro]]+Tabela8[[#This Row],[Realizado - Janeiro]]</f>
        <v>9920.33</v>
      </c>
      <c r="Y166" s="3">
        <f>Tabela8[[#This Row],[Saldo de Dezembro]]-Tabela8[[#This Row],[Realizado - Janeiro]]</f>
        <v>98460.069999999992</v>
      </c>
      <c r="Z166" s="14">
        <v>3597.86</v>
      </c>
      <c r="AA166" s="3">
        <v>13518.19</v>
      </c>
      <c r="AB166" s="14">
        <v>94862.209999999992</v>
      </c>
      <c r="AC166" s="4">
        <v>3553.46</v>
      </c>
      <c r="AD166" s="55">
        <f>Tabela8[[#This Row],[Total realizado até Fevereiro]]+Tabela8[[#This Row],[Realizado - Março]]</f>
        <v>17071.650000000001</v>
      </c>
      <c r="AE166" s="55">
        <f>Tabela8[[#This Row],[Saldo de Fevereiro]]-Tabela8[[#This Row],[Realizado - Março]]</f>
        <v>91308.749999999985</v>
      </c>
    </row>
    <row r="167" spans="2:31" s="15" customFormat="1" ht="14.15" customHeight="1" x14ac:dyDescent="0.35">
      <c r="B167" s="36" t="s">
        <v>656</v>
      </c>
      <c r="C167" s="16" t="s">
        <v>28</v>
      </c>
      <c r="D167" s="16" t="s">
        <v>657</v>
      </c>
      <c r="E167" s="16" t="s">
        <v>674</v>
      </c>
      <c r="F167" s="16" t="s">
        <v>675</v>
      </c>
      <c r="G167" s="16" t="s">
        <v>488</v>
      </c>
      <c r="H167" s="16">
        <v>0</v>
      </c>
      <c r="I167" s="17">
        <v>0</v>
      </c>
      <c r="J167" s="17">
        <v>51820.5</v>
      </c>
      <c r="K167" s="17">
        <v>0</v>
      </c>
      <c r="L167" s="17">
        <v>0</v>
      </c>
      <c r="M167" s="17">
        <v>0</v>
      </c>
      <c r="N167" s="19">
        <v>0</v>
      </c>
      <c r="O167" s="22">
        <f>SUM(Tabela8[[#This Row],[Realizado - Julho]:[Realizado - Outubro]])</f>
        <v>0</v>
      </c>
      <c r="P167" s="22">
        <f>Tabela8[[#This Row],[Saldo julho/25]]-Tabela8[[#This Row],[Total realizado até out/2025]]</f>
        <v>51820.5</v>
      </c>
      <c r="Q167" s="17">
        <v>0</v>
      </c>
      <c r="R167" s="17">
        <f>Tabela8[[#This Row],[Realizado - Novembro]]+Tabela8[[#This Row],[Total realizado até out/2025]]</f>
        <v>0</v>
      </c>
      <c r="S167" s="17">
        <f>Tabela8[[#This Row],[Saldo de Outubro]]-Tabela8[[#This Row],[Realizado - Novembro]]</f>
        <v>51820.5</v>
      </c>
      <c r="T167" s="17">
        <v>0</v>
      </c>
      <c r="U167" s="17">
        <f>Tabela8[[#This Row],[Realizado - Dezembro]]+Tabela8[[#This Row],[Total realizado até novembro]]</f>
        <v>0</v>
      </c>
      <c r="V167" s="14">
        <f>Tabela8[[#This Row],[Saldo de Novembro]]-Tabela8[[#This Row],[Realizado - Dezembro]]</f>
        <v>51820.5</v>
      </c>
      <c r="W167" s="3">
        <v>0</v>
      </c>
      <c r="X167" s="3">
        <f>Tabela8[[#This Row],[Total realizado até Dezembro]]+Tabela8[[#This Row],[Realizado - Janeiro]]</f>
        <v>0</v>
      </c>
      <c r="Y167" s="3">
        <f>Tabela8[[#This Row],[Saldo de Dezembro]]-Tabela8[[#This Row],[Realizado - Janeiro]]</f>
        <v>51820.5</v>
      </c>
      <c r="Z167" s="14">
        <v>1906.72</v>
      </c>
      <c r="AA167" s="3">
        <v>1906.72</v>
      </c>
      <c r="AB167" s="14">
        <v>49913.78</v>
      </c>
      <c r="AC167" s="4">
        <v>0</v>
      </c>
      <c r="AD167" s="55">
        <f>Tabela8[[#This Row],[Total realizado até Fevereiro]]+Tabela8[[#This Row],[Realizado - Março]]</f>
        <v>1906.72</v>
      </c>
      <c r="AE167" s="55">
        <f>Tabela8[[#This Row],[Saldo de Fevereiro]]-Tabela8[[#This Row],[Realizado - Março]]</f>
        <v>49913.78</v>
      </c>
    </row>
    <row r="168" spans="2:31" s="15" customFormat="1" ht="14.15" customHeight="1" x14ac:dyDescent="0.35">
      <c r="B168" s="36" t="s">
        <v>656</v>
      </c>
      <c r="C168" s="16" t="s">
        <v>28</v>
      </c>
      <c r="D168" s="16" t="s">
        <v>657</v>
      </c>
      <c r="E168" s="16" t="s">
        <v>676</v>
      </c>
      <c r="F168" s="16" t="s">
        <v>677</v>
      </c>
      <c r="G168" s="16" t="s">
        <v>59</v>
      </c>
      <c r="H168" s="16">
        <v>0</v>
      </c>
      <c r="I168" s="17">
        <v>0</v>
      </c>
      <c r="J168" s="17">
        <v>0</v>
      </c>
      <c r="K168" s="17">
        <v>0</v>
      </c>
      <c r="L168" s="17">
        <v>0</v>
      </c>
      <c r="M168" s="17">
        <v>0</v>
      </c>
      <c r="N168" s="19">
        <v>1323.41</v>
      </c>
      <c r="O168" s="22">
        <f>SUM(Tabela8[[#This Row],[Realizado - Julho]:[Realizado - Outubro]])</f>
        <v>1323.41</v>
      </c>
      <c r="P168" s="22">
        <f>110094-Tabela8[[#This Row],[Total realizado até out/2025]]</f>
        <v>108770.59</v>
      </c>
      <c r="Q168" s="17">
        <v>0</v>
      </c>
      <c r="R168" s="17">
        <f>Tabela8[[#This Row],[Realizado - Novembro]]+Tabela8[[#This Row],[Total realizado até out/2025]]</f>
        <v>1323.41</v>
      </c>
      <c r="S168" s="17">
        <f>Tabela8[[#This Row],[Saldo de Outubro]]-Tabela8[[#This Row],[Realizado - Novembro]]</f>
        <v>108770.59</v>
      </c>
      <c r="T168" s="17">
        <v>6374.8</v>
      </c>
      <c r="U168" s="17">
        <f>Tabela8[[#This Row],[Realizado - Dezembro]]+Tabela8[[#This Row],[Total realizado até novembro]]</f>
        <v>7698.21</v>
      </c>
      <c r="V168" s="14">
        <f>Tabela8[[#This Row],[Saldo de Novembro]]-Tabela8[[#This Row],[Realizado - Dezembro]]</f>
        <v>102395.79</v>
      </c>
      <c r="W168" s="3">
        <v>0</v>
      </c>
      <c r="X168" s="3">
        <f>Tabela8[[#This Row],[Total realizado até Dezembro]]+Tabela8[[#This Row],[Realizado - Janeiro]]</f>
        <v>7698.21</v>
      </c>
      <c r="Y168" s="3">
        <f>Tabela8[[#This Row],[Saldo de Dezembro]]-Tabela8[[#This Row],[Realizado - Janeiro]]</f>
        <v>102395.79</v>
      </c>
      <c r="Z168" s="14">
        <v>3496.07</v>
      </c>
      <c r="AA168" s="3">
        <v>11194.28</v>
      </c>
      <c r="AB168" s="14">
        <v>98899.719999999987</v>
      </c>
      <c r="AC168" s="4">
        <v>3437.63</v>
      </c>
      <c r="AD168" s="55">
        <f>Tabela8[[#This Row],[Total realizado até Fevereiro]]+Tabela8[[#This Row],[Realizado - Março]]</f>
        <v>14631.91</v>
      </c>
      <c r="AE168" s="55">
        <f>Tabela8[[#This Row],[Saldo de Fevereiro]]-Tabela8[[#This Row],[Realizado - Março]]</f>
        <v>95462.089999999982</v>
      </c>
    </row>
    <row r="169" spans="2:31" s="15" customFormat="1" ht="14.15" customHeight="1" x14ac:dyDescent="0.35">
      <c r="B169" s="36" t="s">
        <v>656</v>
      </c>
      <c r="C169" s="16" t="s">
        <v>28</v>
      </c>
      <c r="D169" s="16" t="s">
        <v>657</v>
      </c>
      <c r="E169" s="16" t="s">
        <v>678</v>
      </c>
      <c r="F169" s="16" t="s">
        <v>679</v>
      </c>
      <c r="G169" s="16" t="s">
        <v>367</v>
      </c>
      <c r="H169" s="16">
        <v>0</v>
      </c>
      <c r="I169" s="17">
        <v>0</v>
      </c>
      <c r="J169" s="17">
        <v>0</v>
      </c>
      <c r="K169" s="17">
        <v>0</v>
      </c>
      <c r="L169" s="17">
        <v>0</v>
      </c>
      <c r="M169" s="17">
        <v>0</v>
      </c>
      <c r="N169" s="19">
        <v>1341.27</v>
      </c>
      <c r="O169" s="22">
        <f>SUM(Tabela8[[#This Row],[Realizado - Julho]:[Realizado - Outubro]])</f>
        <v>1341.27</v>
      </c>
      <c r="P169" s="22">
        <f>165141-Tabela8[[#This Row],[Total realizado até out/2025]]</f>
        <v>163799.73000000001</v>
      </c>
      <c r="Q169" s="17">
        <v>5438.37</v>
      </c>
      <c r="R169" s="17">
        <f>Tabela8[[#This Row],[Realizado - Novembro]]+Tabela8[[#This Row],[Total realizado até out/2025]]</f>
        <v>6779.6399999999994</v>
      </c>
      <c r="S169" s="17">
        <f>Tabela8[[#This Row],[Saldo de Outubro]]-Tabela8[[#This Row],[Realizado - Novembro]]</f>
        <v>158361.36000000002</v>
      </c>
      <c r="T169" s="17">
        <v>5271.84</v>
      </c>
      <c r="U169" s="17">
        <f>Tabela8[[#This Row],[Realizado - Dezembro]]+Tabela8[[#This Row],[Total realizado até novembro]]</f>
        <v>12051.48</v>
      </c>
      <c r="V169" s="14">
        <f>Tabela8[[#This Row],[Saldo de Novembro]]-Tabela8[[#This Row],[Realizado - Dezembro]]</f>
        <v>153089.52000000002</v>
      </c>
      <c r="W169" s="3">
        <v>5280.81</v>
      </c>
      <c r="X169" s="3">
        <f>Tabela8[[#This Row],[Total realizado até Dezembro]]+Tabela8[[#This Row],[Realizado - Janeiro]]</f>
        <v>17332.29</v>
      </c>
      <c r="Y169" s="3">
        <f>Tabela8[[#This Row],[Saldo de Dezembro]]-Tabela8[[#This Row],[Realizado - Janeiro]]</f>
        <v>147808.71000000002</v>
      </c>
      <c r="Z169" s="14">
        <v>4068.51</v>
      </c>
      <c r="AA169" s="3">
        <v>21400.800000000003</v>
      </c>
      <c r="AB169" s="14">
        <v>143740.20000000001</v>
      </c>
      <c r="AC169" s="4">
        <v>3563.39</v>
      </c>
      <c r="AD169" s="55">
        <f>Tabela8[[#This Row],[Total realizado até Fevereiro]]+Tabela8[[#This Row],[Realizado - Março]]</f>
        <v>24964.190000000002</v>
      </c>
      <c r="AE169" s="55">
        <f>Tabela8[[#This Row],[Saldo de Fevereiro]]-Tabela8[[#This Row],[Realizado - Março]]</f>
        <v>140176.81</v>
      </c>
    </row>
    <row r="170" spans="2:31" s="15" customFormat="1" ht="14.15" customHeight="1" x14ac:dyDescent="0.35">
      <c r="B170" s="36" t="s">
        <v>656</v>
      </c>
      <c r="C170" s="16" t="s">
        <v>28</v>
      </c>
      <c r="D170" s="16" t="s">
        <v>657</v>
      </c>
      <c r="E170" s="16" t="s">
        <v>680</v>
      </c>
      <c r="F170" s="16" t="s">
        <v>681</v>
      </c>
      <c r="G170" s="16" t="s">
        <v>328</v>
      </c>
      <c r="H170" s="16">
        <v>0</v>
      </c>
      <c r="I170" s="17">
        <v>0</v>
      </c>
      <c r="J170" s="17">
        <v>0</v>
      </c>
      <c r="K170" s="17">
        <v>0</v>
      </c>
      <c r="L170" s="17">
        <v>0</v>
      </c>
      <c r="M170" s="17">
        <v>0</v>
      </c>
      <c r="N170" s="19">
        <v>0</v>
      </c>
      <c r="O170" s="22">
        <f>SUM(Tabela8[[#This Row],[Realizado - Julho]:[Realizado - Outubro]])</f>
        <v>0</v>
      </c>
      <c r="P170" s="22">
        <f>110094-Tabela8[[#This Row],[Total realizado até out/2025]]</f>
        <v>110094</v>
      </c>
      <c r="Q170" s="17">
        <v>3669.78</v>
      </c>
      <c r="R170" s="17">
        <f>Tabela8[[#This Row],[Realizado - Novembro]]+Tabela8[[#This Row],[Total realizado até out/2025]]</f>
        <v>3669.78</v>
      </c>
      <c r="S170" s="17">
        <f>Tabela8[[#This Row],[Saldo de Outubro]]-Tabela8[[#This Row],[Realizado - Novembro]]</f>
        <v>106424.22</v>
      </c>
      <c r="T170" s="17">
        <v>5431.16</v>
      </c>
      <c r="U170" s="17">
        <f>Tabela8[[#This Row],[Realizado - Dezembro]]+Tabela8[[#This Row],[Total realizado até novembro]]</f>
        <v>9100.94</v>
      </c>
      <c r="V170" s="14">
        <f>Tabela8[[#This Row],[Saldo de Novembro]]-Tabela8[[#This Row],[Realizado - Dezembro]]</f>
        <v>100993.06</v>
      </c>
      <c r="W170" s="3">
        <v>0</v>
      </c>
      <c r="X170" s="3">
        <f>Tabela8[[#This Row],[Total realizado até Dezembro]]+Tabela8[[#This Row],[Realizado - Janeiro]]</f>
        <v>9100.94</v>
      </c>
      <c r="Y170" s="3">
        <f>Tabela8[[#This Row],[Saldo de Dezembro]]-Tabela8[[#This Row],[Realizado - Janeiro]]</f>
        <v>100993.06</v>
      </c>
      <c r="Z170" s="14">
        <v>3635.28</v>
      </c>
      <c r="AA170" s="3">
        <v>12736.220000000001</v>
      </c>
      <c r="AB170" s="14">
        <v>97357.78</v>
      </c>
      <c r="AC170" s="4">
        <v>3613.78</v>
      </c>
      <c r="AD170" s="55">
        <f>Tabela8[[#This Row],[Total realizado até Fevereiro]]+Tabela8[[#This Row],[Realizado - Março]]</f>
        <v>16350.000000000002</v>
      </c>
      <c r="AE170" s="55">
        <f>Tabela8[[#This Row],[Saldo de Fevereiro]]-Tabela8[[#This Row],[Realizado - Março]]</f>
        <v>93744</v>
      </c>
    </row>
    <row r="171" spans="2:31" s="15" customFormat="1" ht="14.15" customHeight="1" x14ac:dyDescent="0.35">
      <c r="B171" s="36" t="s">
        <v>656</v>
      </c>
      <c r="C171" s="16" t="s">
        <v>28</v>
      </c>
      <c r="D171" s="16" t="s">
        <v>657</v>
      </c>
      <c r="E171" s="16" t="s">
        <v>682</v>
      </c>
      <c r="F171" s="16" t="s">
        <v>683</v>
      </c>
      <c r="G171" s="16" t="s">
        <v>485</v>
      </c>
      <c r="H171" s="16">
        <v>0</v>
      </c>
      <c r="I171" s="17">
        <v>0</v>
      </c>
      <c r="J171" s="17">
        <v>0</v>
      </c>
      <c r="K171" s="17">
        <v>0</v>
      </c>
      <c r="L171" s="17">
        <v>0</v>
      </c>
      <c r="M171" s="17">
        <v>0</v>
      </c>
      <c r="N171" s="17">
        <v>0</v>
      </c>
      <c r="O171" s="22">
        <f>SUM(Tabela8[[#This Row],[Realizado - Julho]:[Realizado - Outubro]])</f>
        <v>0</v>
      </c>
      <c r="P171" s="22">
        <f>Tabela8[[#This Row],[Saldo julho/25]]-Tabela8[[#This Row],[Total realizado até out/2025]]</f>
        <v>0</v>
      </c>
      <c r="Q171" s="17">
        <v>0</v>
      </c>
      <c r="R171" s="17">
        <f>Tabela8[[#This Row],[Realizado - Novembro]]+Tabela8[[#This Row],[Total realizado até out/2025]]</f>
        <v>0</v>
      </c>
      <c r="S171" s="17">
        <f>Tabela8[[#This Row],[Saldo de Outubro]]-Tabela8[[#This Row],[Realizado - Novembro]]</f>
        <v>0</v>
      </c>
      <c r="T171" s="17">
        <v>0</v>
      </c>
      <c r="U171" s="17">
        <f>Tabela8[[#This Row],[Realizado - Dezembro]]+Tabela8[[#This Row],[Total realizado até novembro]]</f>
        <v>0</v>
      </c>
      <c r="V171" s="14">
        <f>Tabela8[[#This Row],[Saldo de Novembro]]-Tabela8[[#This Row],[Realizado - Dezembro]]</f>
        <v>0</v>
      </c>
      <c r="W171" s="3">
        <v>0</v>
      </c>
      <c r="X171" s="3">
        <f>Tabela8[[#This Row],[Total realizado até Dezembro]]+Tabela8[[#This Row],[Realizado - Janeiro]]</f>
        <v>0</v>
      </c>
      <c r="Y171" s="3">
        <f>Tabela8[[#This Row],[Saldo de Dezembro]]-Tabela8[[#This Row],[Realizado - Janeiro]]</f>
        <v>0</v>
      </c>
      <c r="Z171" s="14">
        <v>0</v>
      </c>
      <c r="AA171" s="3">
        <f>Tabela8[[#This Row],[Total realizado até Janeiro]]+Tabela8[[#This Row],[Realizado - Fevereiro]]</f>
        <v>0</v>
      </c>
      <c r="AB171" s="14">
        <f>Tabela8[[#This Row],[Saldo de Janeiro]]-Tabela8[[#This Row],[Realizado - Fevereiro]]</f>
        <v>0</v>
      </c>
      <c r="AC171" s="4">
        <v>0</v>
      </c>
      <c r="AD171" s="55">
        <f>Tabela8[[#This Row],[Total realizado até Fevereiro]]+Tabela8[[#This Row],[Realizado - Março]]</f>
        <v>0</v>
      </c>
      <c r="AE171" s="55">
        <f>Tabela8[[#This Row],[Saldo de Fevereiro]]-Tabela8[[#This Row],[Realizado - Março]]</f>
        <v>0</v>
      </c>
    </row>
    <row r="172" spans="2:31" s="15" customFormat="1" ht="14.15" customHeight="1" x14ac:dyDescent="0.35">
      <c r="B172" s="36" t="s">
        <v>656</v>
      </c>
      <c r="C172" s="16" t="s">
        <v>28</v>
      </c>
      <c r="D172" s="16" t="s">
        <v>657</v>
      </c>
      <c r="E172" s="16" t="s">
        <v>684</v>
      </c>
      <c r="F172" s="16" t="s">
        <v>685</v>
      </c>
      <c r="G172" s="16" t="s">
        <v>114</v>
      </c>
      <c r="H172" s="16">
        <v>0</v>
      </c>
      <c r="I172" s="17">
        <v>0</v>
      </c>
      <c r="J172" s="17">
        <v>0</v>
      </c>
      <c r="K172" s="17">
        <v>0</v>
      </c>
      <c r="L172" s="17">
        <v>0</v>
      </c>
      <c r="M172" s="17">
        <v>0</v>
      </c>
      <c r="N172" s="17">
        <v>0</v>
      </c>
      <c r="O172" s="22">
        <f>SUM(Tabela8[[#This Row],[Realizado - Julho]:[Realizado - Outubro]])</f>
        <v>0</v>
      </c>
      <c r="P172" s="22">
        <v>220188</v>
      </c>
      <c r="Q172" s="17">
        <v>0</v>
      </c>
      <c r="R172" s="17">
        <f>Tabela8[[#This Row],[Realizado - Novembro]]+Tabela8[[#This Row],[Total realizado até out/2025]]</f>
        <v>0</v>
      </c>
      <c r="S172" s="17">
        <f>Tabela8[[#This Row],[Saldo de Outubro]]-Tabela8[[#This Row],[Realizado - Novembro]]</f>
        <v>220188</v>
      </c>
      <c r="T172" s="17">
        <v>0</v>
      </c>
      <c r="U172" s="17">
        <f>Tabela8[[#This Row],[Realizado - Dezembro]]+Tabela8[[#This Row],[Total realizado até novembro]]</f>
        <v>0</v>
      </c>
      <c r="V172" s="14">
        <f>Tabela8[[#This Row],[Saldo de Novembro]]-Tabela8[[#This Row],[Realizado - Dezembro]]</f>
        <v>220188</v>
      </c>
      <c r="W172" s="3">
        <v>10280.49</v>
      </c>
      <c r="X172" s="3">
        <f>Tabela8[[#This Row],[Total realizado até Dezembro]]+Tabela8[[#This Row],[Realizado - Janeiro]]</f>
        <v>10280.49</v>
      </c>
      <c r="Y172" s="3">
        <f>Tabela8[[#This Row],[Saldo de Dezembro]]-Tabela8[[#This Row],[Realizado - Janeiro]]</f>
        <v>209907.51</v>
      </c>
      <c r="Z172" s="14">
        <v>6784.11</v>
      </c>
      <c r="AA172" s="3">
        <v>17064.599999999999</v>
      </c>
      <c r="AB172" s="14">
        <v>203123.40000000002</v>
      </c>
      <c r="AC172" s="4">
        <v>6665.91</v>
      </c>
      <c r="AD172" s="55">
        <f>Tabela8[[#This Row],[Total realizado até Fevereiro]]+Tabela8[[#This Row],[Realizado - Março]]</f>
        <v>23730.51</v>
      </c>
      <c r="AE172" s="55">
        <f>Tabela8[[#This Row],[Saldo de Fevereiro]]-Tabela8[[#This Row],[Realizado - Março]]</f>
        <v>196457.49000000002</v>
      </c>
    </row>
    <row r="173" spans="2:31" s="15" customFormat="1" ht="14.15" customHeight="1" x14ac:dyDescent="0.35">
      <c r="B173" s="36" t="s">
        <v>656</v>
      </c>
      <c r="C173" s="16" t="s">
        <v>28</v>
      </c>
      <c r="D173" s="16" t="s">
        <v>657</v>
      </c>
      <c r="E173" s="16" t="s">
        <v>686</v>
      </c>
      <c r="F173" s="16" t="s">
        <v>687</v>
      </c>
      <c r="G173" s="16" t="s">
        <v>688</v>
      </c>
      <c r="H173" s="16">
        <v>0</v>
      </c>
      <c r="I173" s="17">
        <v>0</v>
      </c>
      <c r="J173" s="17">
        <v>0</v>
      </c>
      <c r="K173" s="17">
        <v>0</v>
      </c>
      <c r="L173" s="17">
        <v>0</v>
      </c>
      <c r="M173" s="17">
        <v>0</v>
      </c>
      <c r="N173" s="17">
        <v>0</v>
      </c>
      <c r="O173" s="22">
        <f>SUM(Tabela8[[#This Row],[Realizado - Julho]:[Realizado - Outubro]])</f>
        <v>0</v>
      </c>
      <c r="P173" s="22">
        <v>55047</v>
      </c>
      <c r="Q173" s="17">
        <v>0</v>
      </c>
      <c r="R173" s="17">
        <f>Tabela8[[#This Row],[Realizado - Novembro]]+Tabela8[[#This Row],[Total realizado até out/2025]]</f>
        <v>0</v>
      </c>
      <c r="S173" s="17">
        <f>Tabela8[[#This Row],[Saldo de Outubro]]-Tabela8[[#This Row],[Realizado - Novembro]]</f>
        <v>55047</v>
      </c>
      <c r="T173" s="17">
        <v>0</v>
      </c>
      <c r="U173" s="17">
        <f>Tabela8[[#This Row],[Realizado - Dezembro]]+Tabela8[[#This Row],[Total realizado até novembro]]</f>
        <v>0</v>
      </c>
      <c r="V173" s="14">
        <f>Tabela8[[#This Row],[Saldo de Novembro]]-Tabela8[[#This Row],[Realizado - Dezembro]]</f>
        <v>55047</v>
      </c>
      <c r="W173" s="3">
        <v>0</v>
      </c>
      <c r="X173" s="3">
        <f>Tabela8[[#This Row],[Total realizado até Dezembro]]+Tabela8[[#This Row],[Realizado - Janeiro]]</f>
        <v>0</v>
      </c>
      <c r="Y173" s="3">
        <f>Tabela8[[#This Row],[Saldo de Dezembro]]-Tabela8[[#This Row],[Realizado - Janeiro]]</f>
        <v>55047</v>
      </c>
      <c r="Z173" s="14">
        <v>1834.9</v>
      </c>
      <c r="AA173" s="3">
        <v>1834.9</v>
      </c>
      <c r="AB173" s="14">
        <v>53212.1</v>
      </c>
      <c r="AC173" s="4">
        <v>1834.9</v>
      </c>
      <c r="AD173" s="55">
        <f>Tabela8[[#This Row],[Total realizado até Fevereiro]]+Tabela8[[#This Row],[Realizado - Março]]</f>
        <v>3669.8</v>
      </c>
      <c r="AE173" s="55">
        <f>Tabela8[[#This Row],[Saldo de Fevereiro]]-Tabela8[[#This Row],[Realizado - Março]]</f>
        <v>51377.2</v>
      </c>
    </row>
    <row r="174" spans="2:31" s="15" customFormat="1" ht="14.15" customHeight="1" x14ac:dyDescent="0.35">
      <c r="B174" s="36" t="s">
        <v>656</v>
      </c>
      <c r="C174" s="16" t="s">
        <v>28</v>
      </c>
      <c r="D174" s="16" t="s">
        <v>657</v>
      </c>
      <c r="E174" s="16" t="s">
        <v>689</v>
      </c>
      <c r="F174" s="16" t="s">
        <v>690</v>
      </c>
      <c r="G174" s="16" t="s">
        <v>691</v>
      </c>
      <c r="H174" s="16">
        <v>0</v>
      </c>
      <c r="I174" s="17">
        <v>0</v>
      </c>
      <c r="J174" s="17">
        <v>0</v>
      </c>
      <c r="K174" s="17">
        <v>0</v>
      </c>
      <c r="L174" s="17">
        <v>0</v>
      </c>
      <c r="M174" s="17">
        <v>0</v>
      </c>
      <c r="N174" s="17">
        <v>0</v>
      </c>
      <c r="O174" s="22">
        <f>SUM(Tabela8[[#This Row],[Realizado - Julho]:[Realizado - Outubro]])</f>
        <v>0</v>
      </c>
      <c r="P174" s="22">
        <v>165141</v>
      </c>
      <c r="Q174" s="17">
        <v>0</v>
      </c>
      <c r="R174" s="17">
        <f>Tabela8[[#This Row],[Realizado - Novembro]]+Tabela8[[#This Row],[Total realizado até out/2025]]</f>
        <v>0</v>
      </c>
      <c r="S174" s="17">
        <f>Tabela8[[#This Row],[Saldo de Outubro]]-Tabela8[[#This Row],[Realizado - Novembro]]</f>
        <v>165141</v>
      </c>
      <c r="T174" s="17">
        <v>0</v>
      </c>
      <c r="U174" s="17">
        <f>Tabela8[[#This Row],[Realizado - Dezembro]]+Tabela8[[#This Row],[Total realizado até novembro]]</f>
        <v>0</v>
      </c>
      <c r="V174" s="14">
        <f>Tabela8[[#This Row],[Saldo de Novembro]]-Tabela8[[#This Row],[Realizado - Dezembro]]</f>
        <v>165141</v>
      </c>
      <c r="W174" s="3">
        <v>0</v>
      </c>
      <c r="X174" s="3">
        <f>Tabela8[[#This Row],[Total realizado até Dezembro]]+Tabela8[[#This Row],[Realizado - Janeiro]]</f>
        <v>0</v>
      </c>
      <c r="Y174" s="3">
        <f>Tabela8[[#This Row],[Saldo de Dezembro]]-Tabela8[[#This Row],[Realizado - Janeiro]]</f>
        <v>165141</v>
      </c>
      <c r="Z174" s="14">
        <v>11664.89</v>
      </c>
      <c r="AA174" s="3">
        <v>11664.89</v>
      </c>
      <c r="AB174" s="14">
        <v>153476.10999999999</v>
      </c>
      <c r="AC174" s="4">
        <v>5249.22</v>
      </c>
      <c r="AD174" s="55">
        <f>Tabela8[[#This Row],[Total realizado até Fevereiro]]+Tabela8[[#This Row],[Realizado - Março]]</f>
        <v>16914.11</v>
      </c>
      <c r="AE174" s="55">
        <f>Tabela8[[#This Row],[Saldo de Fevereiro]]-Tabela8[[#This Row],[Realizado - Março]]</f>
        <v>148226.88999999998</v>
      </c>
    </row>
    <row r="175" spans="2:31" s="15" customFormat="1" ht="14.15" customHeight="1" x14ac:dyDescent="0.35">
      <c r="B175" s="16" t="s">
        <v>656</v>
      </c>
      <c r="C175" s="16" t="s">
        <v>28</v>
      </c>
      <c r="D175" s="16" t="s">
        <v>657</v>
      </c>
      <c r="E175" s="16" t="s">
        <v>692</v>
      </c>
      <c r="F175" s="16" t="s">
        <v>693</v>
      </c>
      <c r="G175" s="16" t="s">
        <v>617</v>
      </c>
      <c r="H175" s="16">
        <v>0</v>
      </c>
      <c r="I175" s="17">
        <v>0</v>
      </c>
      <c r="J175" s="17">
        <v>0</v>
      </c>
      <c r="K175" s="17">
        <v>0</v>
      </c>
      <c r="L175" s="17">
        <v>0</v>
      </c>
      <c r="M175" s="17">
        <v>0</v>
      </c>
      <c r="N175" s="17">
        <v>0</v>
      </c>
      <c r="O175" s="22">
        <f>SUM(Tabela8[[#This Row],[Realizado - Julho]:[Realizado - Outubro]])</f>
        <v>0</v>
      </c>
      <c r="P175" s="22">
        <f>Tabela8[[#This Row],[Saldo julho/25]]-Tabela8[[#This Row],[Total realizado até out/2025]]</f>
        <v>0</v>
      </c>
      <c r="Q175" s="17">
        <v>0</v>
      </c>
      <c r="R175" s="17">
        <f>Tabela8[[#This Row],[Realizado - Novembro]]+Tabela8[[#This Row],[Total realizado até out/2025]]</f>
        <v>0</v>
      </c>
      <c r="S175" s="17">
        <f>Tabela8[[#This Row],[Saldo de Outubro]]-Tabela8[[#This Row],[Realizado - Novembro]]</f>
        <v>0</v>
      </c>
      <c r="T175" s="17">
        <v>0</v>
      </c>
      <c r="U175" s="17">
        <f>Tabela8[[#This Row],[Realizado - Dezembro]]+Tabela8[[#This Row],[Total realizado até novembro]]</f>
        <v>0</v>
      </c>
      <c r="V175" s="14">
        <f>Tabela8[[#This Row],[Saldo de Novembro]]-Tabela8[[#This Row],[Realizado - Dezembro]]</f>
        <v>0</v>
      </c>
      <c r="W175" s="3">
        <v>0</v>
      </c>
      <c r="X175" s="3">
        <f>Tabela8[[#This Row],[Total realizado até Dezembro]]+Tabela8[[#This Row],[Realizado - Janeiro]]</f>
        <v>0</v>
      </c>
      <c r="Y175" s="3">
        <f>Tabela8[[#This Row],[Saldo de Dezembro]]-Tabela8[[#This Row],[Realizado - Janeiro]]</f>
        <v>0</v>
      </c>
      <c r="Z175" s="14">
        <v>0</v>
      </c>
      <c r="AA175" s="3">
        <f>Tabela8[[#This Row],[Total realizado até Janeiro]]+Tabela8[[#This Row],[Realizado - Fevereiro]]</f>
        <v>0</v>
      </c>
      <c r="AB175" s="14">
        <f>Tabela8[[#This Row],[Saldo de Janeiro]]-Tabela8[[#This Row],[Realizado - Fevereiro]]</f>
        <v>0</v>
      </c>
      <c r="AC175" s="4">
        <v>0</v>
      </c>
      <c r="AD175" s="55">
        <f>Tabela8[[#This Row],[Total realizado até Fevereiro]]+Tabela8[[#This Row],[Realizado - Março]]</f>
        <v>0</v>
      </c>
      <c r="AE175" s="55">
        <f>Tabela8[[#This Row],[Saldo de Fevereiro]]-Tabela8[[#This Row],[Realizado - Março]]</f>
        <v>0</v>
      </c>
    </row>
    <row r="176" spans="2:31" s="15" customFormat="1" ht="14.15" customHeight="1" x14ac:dyDescent="0.35">
      <c r="B176" s="36" t="s">
        <v>694</v>
      </c>
      <c r="C176" s="16" t="s">
        <v>28</v>
      </c>
      <c r="D176" s="16" t="s">
        <v>695</v>
      </c>
      <c r="E176" s="16" t="s">
        <v>696</v>
      </c>
      <c r="F176" s="16" t="s">
        <v>697</v>
      </c>
      <c r="G176" s="16" t="s">
        <v>50</v>
      </c>
      <c r="H176" s="16">
        <v>0</v>
      </c>
      <c r="I176" s="17">
        <v>181057.66</v>
      </c>
      <c r="J176" s="17">
        <v>164268.16</v>
      </c>
      <c r="K176" s="17">
        <v>0</v>
      </c>
      <c r="L176" s="17">
        <v>0</v>
      </c>
      <c r="M176" s="17">
        <v>0</v>
      </c>
      <c r="N176" s="17">
        <v>0</v>
      </c>
      <c r="O176" s="22">
        <f>SUM(Tabela8[[#This Row],[Realizado - Julho]:[Realizado - Outubro]])</f>
        <v>0</v>
      </c>
      <c r="P176" s="22">
        <f>Tabela8[[#This Row],[Saldo julho/25]]-Tabela8[[#This Row],[Total realizado até out/2025]]</f>
        <v>164268.16</v>
      </c>
      <c r="Q176" s="17">
        <v>0</v>
      </c>
      <c r="R176" s="17">
        <f>Tabela8[[#This Row],[Realizado - Novembro]]+Tabela8[[#This Row],[Total realizado até out/2025]]</f>
        <v>0</v>
      </c>
      <c r="S176" s="17">
        <f>Tabela8[[#This Row],[Saldo de Outubro]]-Tabela8[[#This Row],[Realizado - Novembro]]</f>
        <v>164268.16</v>
      </c>
      <c r="T176" s="17">
        <v>0</v>
      </c>
      <c r="U176" s="17">
        <f>Tabela8[[#This Row],[Realizado - Dezembro]]+Tabela8[[#This Row],[Total realizado até novembro]]</f>
        <v>0</v>
      </c>
      <c r="V176" s="14">
        <f>Tabela8[[#This Row],[Saldo de Novembro]]-Tabela8[[#This Row],[Realizado - Dezembro]]</f>
        <v>164268.16</v>
      </c>
      <c r="W176" s="3">
        <v>0</v>
      </c>
      <c r="X176" s="3">
        <f>Tabela8[[#This Row],[Total realizado até Dezembro]]+Tabela8[[#This Row],[Realizado - Janeiro]]</f>
        <v>0</v>
      </c>
      <c r="Y176" s="3">
        <f>Tabela8[[#This Row],[Saldo de Dezembro]]-Tabela8[[#This Row],[Realizado - Janeiro]]</f>
        <v>164268.16</v>
      </c>
      <c r="Z176" s="14">
        <v>0</v>
      </c>
      <c r="AA176" s="3">
        <f>Tabela8[[#This Row],[Total realizado até Janeiro]]+Tabela8[[#This Row],[Realizado - Fevereiro]]</f>
        <v>0</v>
      </c>
      <c r="AB176" s="14">
        <v>164268.16</v>
      </c>
      <c r="AC176" s="4">
        <v>0</v>
      </c>
      <c r="AD176" s="55">
        <f>Tabela8[[#This Row],[Total realizado até Fevereiro]]+Tabela8[[#This Row],[Realizado - Março]]</f>
        <v>0</v>
      </c>
      <c r="AE176" s="55">
        <f>Tabela8[[#This Row],[Saldo de Fevereiro]]-Tabela8[[#This Row],[Realizado - Março]]</f>
        <v>164268.16</v>
      </c>
    </row>
    <row r="177" spans="2:31" s="15" customFormat="1" ht="14.15" customHeight="1" x14ac:dyDescent="0.35">
      <c r="B177" s="36" t="s">
        <v>698</v>
      </c>
      <c r="C177" s="16" t="s">
        <v>35</v>
      </c>
      <c r="D177" s="16" t="s">
        <v>699</v>
      </c>
      <c r="E177" s="16" t="s">
        <v>700</v>
      </c>
      <c r="F177" s="16" t="s">
        <v>701</v>
      </c>
      <c r="G177" s="16" t="s">
        <v>120</v>
      </c>
      <c r="H177" s="16">
        <v>0</v>
      </c>
      <c r="I177" s="17">
        <v>0</v>
      </c>
      <c r="J177" s="17">
        <v>0</v>
      </c>
      <c r="K177" s="17">
        <v>0</v>
      </c>
      <c r="L177" s="17">
        <v>0</v>
      </c>
      <c r="M177" s="17">
        <v>0</v>
      </c>
      <c r="N177" s="17">
        <v>0</v>
      </c>
      <c r="O177" s="17">
        <f>SUM(Tabela8[[#This Row],[Realizado - Julho]:[Realizado - Outubro]])</f>
        <v>0</v>
      </c>
      <c r="P177" s="17">
        <f>Tabela8[[#This Row],[Saldo junho/25]]-Tabela8[[#This Row],[Total realizado até out/2025]]</f>
        <v>0</v>
      </c>
      <c r="Q177" s="17">
        <v>0</v>
      </c>
      <c r="R177" s="17">
        <f>Tabela8[[#This Row],[Realizado - Novembro]]+Tabela8[[#This Row],[Total realizado até out/2025]]</f>
        <v>0</v>
      </c>
      <c r="S177" s="17">
        <f>Tabela8[[#This Row],[Saldo de Outubro]]-Tabela8[[#This Row],[Realizado - Novembro]]</f>
        <v>0</v>
      </c>
      <c r="T177" s="17"/>
      <c r="U177" s="17">
        <f>Tabela8[[#This Row],[Realizado - Dezembro]]+Tabela8[[#This Row],[Total realizado até novembro]]</f>
        <v>0</v>
      </c>
      <c r="V177" s="17">
        <f>Tabela8[[#This Row],[Saldo de Outubro]]-Tabela8[[#This Row],[Realizado - Novembro]]</f>
        <v>0</v>
      </c>
      <c r="W177" s="3"/>
      <c r="X177" s="3">
        <f>Tabela8[[#This Row],[Total realizado até Dezembro]]+Tabela8[[#This Row],[Realizado - Janeiro]]</f>
        <v>0</v>
      </c>
      <c r="Y177" s="3">
        <f>Tabela8[[#This Row],[Saldo de Dezembro]]-Tabela8[[#This Row],[Realizado - Janeiro]]</f>
        <v>0</v>
      </c>
      <c r="Z177" s="14">
        <v>0</v>
      </c>
      <c r="AA177" s="3">
        <f>Tabela8[[#This Row],[Total realizado até Janeiro]]+Tabela8[[#This Row],[Realizado - Fevereiro]]</f>
        <v>0</v>
      </c>
      <c r="AB177" s="14">
        <f>Tabela8[[#This Row],[Saldo de Janeiro]]-Tabela8[[#This Row],[Realizado - Fevereiro]]</f>
        <v>0</v>
      </c>
      <c r="AC177" s="4">
        <v>0</v>
      </c>
      <c r="AD177" s="55">
        <f>Tabela8[[#This Row],[Total realizado até Fevereiro]]+Tabela8[[#This Row],[Realizado - Março]]</f>
        <v>0</v>
      </c>
      <c r="AE177" s="55">
        <f>Tabela8[[#This Row],[Saldo de Fevereiro]]-Tabela8[[#This Row],[Realizado - Março]]</f>
        <v>0</v>
      </c>
    </row>
    <row r="178" spans="2:31" s="15" customFormat="1" ht="14.15" customHeight="1" x14ac:dyDescent="0.35">
      <c r="B178" s="36" t="s">
        <v>702</v>
      </c>
      <c r="C178" s="16" t="s">
        <v>28</v>
      </c>
      <c r="D178" s="16" t="s">
        <v>703</v>
      </c>
      <c r="E178" s="16" t="s">
        <v>704</v>
      </c>
      <c r="F178" s="16" t="s">
        <v>705</v>
      </c>
      <c r="G178" s="16" t="s">
        <v>39</v>
      </c>
      <c r="H178" s="16">
        <v>0</v>
      </c>
      <c r="I178" s="17">
        <v>504430.32</v>
      </c>
      <c r="J178" s="17">
        <v>0</v>
      </c>
      <c r="K178" s="17">
        <v>0</v>
      </c>
      <c r="L178" s="17">
        <v>64474.2</v>
      </c>
      <c r="M178" s="17">
        <v>0</v>
      </c>
      <c r="N178" s="17">
        <v>9400</v>
      </c>
      <c r="O178" s="22">
        <f>SUM(Tabela8[[#This Row],[Realizado - Julho]:[Realizado - Outubro]])</f>
        <v>73874.2</v>
      </c>
      <c r="P178" s="22">
        <f>Tabela8[[#This Row],[Saldo junho/25]]-Tabela8[[#This Row],[Total realizado até out/2025]]</f>
        <v>430556.12</v>
      </c>
      <c r="Q178" s="17">
        <v>20200</v>
      </c>
      <c r="R178" s="17">
        <f>Tabela8[[#This Row],[Realizado - Novembro]]+Tabela8[[#This Row],[Total realizado até out/2025]]</f>
        <v>94074.2</v>
      </c>
      <c r="S178" s="17">
        <f>Tabela8[[#This Row],[Saldo de Outubro]]-Tabela8[[#This Row],[Realizado - Novembro]]</f>
        <v>410356.12</v>
      </c>
      <c r="T178" s="17">
        <v>9400</v>
      </c>
      <c r="U178" s="17">
        <f>Tabela8[[#This Row],[Realizado - Dezembro]]+Tabela8[[#This Row],[Total realizado até novembro]]</f>
        <v>103474.2</v>
      </c>
      <c r="V178" s="14">
        <f>Tabela8[[#This Row],[Saldo de Novembro]]-Tabela8[[#This Row],[Realizado - Dezembro]]</f>
        <v>400956.12</v>
      </c>
      <c r="W178" s="3">
        <v>0</v>
      </c>
      <c r="X178" s="3">
        <f>Tabela8[[#This Row],[Total realizado até Dezembro]]+Tabela8[[#This Row],[Realizado - Janeiro]]</f>
        <v>103474.2</v>
      </c>
      <c r="Y178" s="3">
        <f>Tabela8[[#This Row],[Saldo de Dezembro]]-Tabela8[[#This Row],[Realizado - Janeiro]]</f>
        <v>400956.12</v>
      </c>
      <c r="Z178" s="25">
        <f>VLOOKUP(Tabela8[[#This Row],[CNPJ]],'[2]Deloitte - NF de entrada - paga'!$W:$AF,10,0)</f>
        <v>49269.99</v>
      </c>
      <c r="AA178" s="3">
        <v>103474.2</v>
      </c>
      <c r="AB178" s="14">
        <v>400956.12</v>
      </c>
      <c r="AC178" s="4">
        <v>0</v>
      </c>
      <c r="AD178" s="55">
        <f>Tabela8[[#This Row],[Total realizado até Fevereiro]]+Tabela8[[#This Row],[Realizado - Março]]</f>
        <v>103474.2</v>
      </c>
      <c r="AE178" s="55">
        <f>Tabela8[[#This Row],[Saldo de Fevereiro]]-Tabela8[[#This Row],[Realizado - Março]]</f>
        <v>400956.12</v>
      </c>
    </row>
    <row r="179" spans="2:31" s="15" customFormat="1" ht="14.15" customHeight="1" x14ac:dyDescent="0.35">
      <c r="B179" s="16" t="s">
        <v>706</v>
      </c>
      <c r="C179" s="16" t="s">
        <v>28</v>
      </c>
      <c r="D179" s="16" t="s">
        <v>707</v>
      </c>
      <c r="E179" s="16" t="s">
        <v>708</v>
      </c>
      <c r="F179" s="16" t="s">
        <v>709</v>
      </c>
      <c r="G179" s="16" t="s">
        <v>390</v>
      </c>
      <c r="H179" s="16">
        <v>0</v>
      </c>
      <c r="I179" s="17">
        <v>0</v>
      </c>
      <c r="J179" s="17">
        <v>0</v>
      </c>
      <c r="K179" s="17">
        <v>0</v>
      </c>
      <c r="L179" s="17">
        <v>0</v>
      </c>
      <c r="M179" s="17">
        <v>0</v>
      </c>
      <c r="N179" s="17">
        <v>0</v>
      </c>
      <c r="O179" s="22">
        <f>SUM(Tabela8[[#This Row],[Realizado - Julho]:[Realizado - Outubro]])</f>
        <v>0</v>
      </c>
      <c r="P179" s="22">
        <v>617880</v>
      </c>
      <c r="Q179" s="17">
        <v>0</v>
      </c>
      <c r="R179" s="17">
        <f>Tabela8[[#This Row],[Realizado - Novembro]]+Tabela8[[#This Row],[Total realizado até out/2025]]</f>
        <v>0</v>
      </c>
      <c r="S179" s="17">
        <f>Tabela8[[#This Row],[Saldo de Outubro]]-Tabela8[[#This Row],[Realizado - Novembro]]</f>
        <v>617880</v>
      </c>
      <c r="T179" s="17">
        <v>9611.42</v>
      </c>
      <c r="U179" s="17">
        <f>Tabela8[[#This Row],[Realizado - Dezembro]]+Tabela8[[#This Row],[Total realizado até novembro]]</f>
        <v>9611.42</v>
      </c>
      <c r="V179" s="14">
        <f>Tabela8[[#This Row],[Saldo de Novembro]]-Tabela8[[#This Row],[Realizado - Dezembro]]</f>
        <v>608268.57999999996</v>
      </c>
      <c r="W179" s="3">
        <v>20596</v>
      </c>
      <c r="X179" s="3">
        <f>Tabela8[[#This Row],[Total realizado até Dezembro]]+Tabela8[[#This Row],[Realizado - Janeiro]]</f>
        <v>30207.42</v>
      </c>
      <c r="Y179" s="3">
        <f>Tabela8[[#This Row],[Saldo de Dezembro]]-Tabela8[[#This Row],[Realizado - Janeiro]]</f>
        <v>587672.57999999996</v>
      </c>
      <c r="Z179" s="3">
        <v>20596</v>
      </c>
      <c r="AA179" s="3">
        <v>50803.42</v>
      </c>
      <c r="AB179" s="14">
        <v>567076.57999999996</v>
      </c>
      <c r="AC179" s="4">
        <v>20596</v>
      </c>
      <c r="AD179" s="55">
        <f>Tabela8[[#This Row],[Total realizado até Fevereiro]]+Tabela8[[#This Row],[Realizado - Março]]</f>
        <v>71399.42</v>
      </c>
      <c r="AE179" s="55">
        <f>Tabela8[[#This Row],[Saldo de Fevereiro]]-Tabela8[[#This Row],[Realizado - Março]]</f>
        <v>546480.57999999996</v>
      </c>
    </row>
    <row r="180" spans="2:31" s="15" customFormat="1" ht="14.15" customHeight="1" x14ac:dyDescent="0.35">
      <c r="B180" s="36" t="s">
        <v>710</v>
      </c>
      <c r="C180" s="16" t="s">
        <v>28</v>
      </c>
      <c r="D180" s="16" t="s">
        <v>711</v>
      </c>
      <c r="E180" s="16" t="s">
        <v>712</v>
      </c>
      <c r="F180" s="16" t="s">
        <v>713</v>
      </c>
      <c r="G180" s="16" t="s">
        <v>39</v>
      </c>
      <c r="H180" s="16" t="s">
        <v>714</v>
      </c>
      <c r="I180" s="17">
        <v>9511061.4800000004</v>
      </c>
      <c r="J180" s="17">
        <v>9411648.8000000007</v>
      </c>
      <c r="K180" s="17">
        <v>143693.07</v>
      </c>
      <c r="L180" s="17">
        <v>99412.68</v>
      </c>
      <c r="M180" s="17">
        <v>10351.290000000001</v>
      </c>
      <c r="N180" s="17">
        <v>158062.38</v>
      </c>
      <c r="O180" s="22">
        <f>SUM(Tabela8[[#This Row],[Realizado - Julho]:[Realizado - Outubro]])</f>
        <v>411519.42000000004</v>
      </c>
      <c r="P180" s="22">
        <f>Tabela8[[#This Row],[Saldo julho/25]]-Tabela8[[#This Row],[Total realizado até out/2025]]</f>
        <v>9000129.3800000008</v>
      </c>
      <c r="Q180" s="17">
        <v>158062.38</v>
      </c>
      <c r="R180" s="17">
        <f>Tabela8[[#This Row],[Realizado - Novembro]]+Tabela8[[#This Row],[Total realizado até out/2025]]</f>
        <v>569581.80000000005</v>
      </c>
      <c r="S180" s="17">
        <f>Tabela8[[#This Row],[Saldo de Outubro]]-Tabela8[[#This Row],[Realizado - Novembro]]</f>
        <v>8842067</v>
      </c>
      <c r="T180" s="17">
        <v>171519.91</v>
      </c>
      <c r="U180" s="17">
        <f>Tabela8[[#This Row],[Realizado - Dezembro]]+Tabela8[[#This Row],[Total realizado até novembro]]</f>
        <v>741101.71000000008</v>
      </c>
      <c r="V180" s="14">
        <f>Tabela8[[#This Row],[Saldo de Novembro]]-Tabela8[[#This Row],[Realizado - Dezembro]]</f>
        <v>8670547.0899999999</v>
      </c>
      <c r="W180" s="3">
        <v>171519.91</v>
      </c>
      <c r="X180" s="3">
        <f>Tabela8[[#This Row],[Total realizado até Dezembro]]+Tabela8[[#This Row],[Realizado - Janeiro]]</f>
        <v>912621.62000000011</v>
      </c>
      <c r="Y180" s="3">
        <f>Tabela8[[#This Row],[Saldo de Dezembro]]-Tabela8[[#This Row],[Realizado - Janeiro]]</f>
        <v>8499027.1799999997</v>
      </c>
      <c r="Z180" s="14">
        <v>314730.84000000003</v>
      </c>
      <c r="AA180" s="3">
        <v>1227352.4600000002</v>
      </c>
      <c r="AB180" s="14">
        <v>8184296.3399999999</v>
      </c>
      <c r="AC180" s="4">
        <v>171519.91</v>
      </c>
      <c r="AD180" s="55">
        <f>Tabela8[[#This Row],[Total realizado até Fevereiro]]+Tabela8[[#This Row],[Realizado - Março]]</f>
        <v>1398872.37</v>
      </c>
      <c r="AE180" s="55">
        <f>Tabela8[[#This Row],[Saldo de Fevereiro]]-Tabela8[[#This Row],[Realizado - Março]]</f>
        <v>8012776.4299999997</v>
      </c>
    </row>
    <row r="181" spans="2:31" s="15" customFormat="1" ht="14.15" customHeight="1" x14ac:dyDescent="0.35">
      <c r="B181" s="36" t="s">
        <v>715</v>
      </c>
      <c r="C181" s="16" t="s">
        <v>28</v>
      </c>
      <c r="D181" s="16" t="s">
        <v>716</v>
      </c>
      <c r="E181" s="16" t="s">
        <v>717</v>
      </c>
      <c r="F181" s="16" t="s">
        <v>718</v>
      </c>
      <c r="G181" s="16" t="s">
        <v>39</v>
      </c>
      <c r="H181" s="16" t="s">
        <v>719</v>
      </c>
      <c r="I181" s="17">
        <v>514256</v>
      </c>
      <c r="J181" s="17">
        <v>0</v>
      </c>
      <c r="K181" s="17">
        <v>13944</v>
      </c>
      <c r="L181" s="17">
        <v>0</v>
      </c>
      <c r="M181" s="17">
        <v>11661</v>
      </c>
      <c r="N181" s="19">
        <v>3669.78</v>
      </c>
      <c r="O181" s="22">
        <f>SUM(Tabela8[[#This Row],[Realizado - Julho]:[Realizado - Outubro]])</f>
        <v>29274.78</v>
      </c>
      <c r="P181" s="22">
        <f>Tabela8[[#This Row],[Saldo junho/25]]-Tabela8[[#This Row],[Total realizado até out/2025]]</f>
        <v>484981.22</v>
      </c>
      <c r="Q181" s="17">
        <v>0</v>
      </c>
      <c r="R181" s="17">
        <f>Tabela8[[#This Row],[Realizado - Novembro]]+Tabela8[[#This Row],[Total realizado até out/2025]]</f>
        <v>29274.78</v>
      </c>
      <c r="S181" s="17">
        <f>Tabela8[[#This Row],[Saldo de Outubro]]-Tabela8[[#This Row],[Realizado - Novembro]]</f>
        <v>484981.22</v>
      </c>
      <c r="T181" s="17">
        <v>39029</v>
      </c>
      <c r="U181" s="17">
        <f>Tabela8[[#This Row],[Realizado - Dezembro]]+Tabela8[[#This Row],[Total realizado até novembro]]</f>
        <v>68303.78</v>
      </c>
      <c r="V181" s="14">
        <f>Tabela8[[#This Row],[Saldo de Novembro]]-Tabela8[[#This Row],[Realizado - Dezembro]]</f>
        <v>445952.22</v>
      </c>
      <c r="W181" s="3">
        <v>0</v>
      </c>
      <c r="X181" s="3">
        <f>Tabela8[[#This Row],[Total realizado até Dezembro]]+Tabela8[[#This Row],[Realizado - Janeiro]]</f>
        <v>68303.78</v>
      </c>
      <c r="Y181" s="3">
        <f>Tabela8[[#This Row],[Saldo de Dezembro]]-Tabela8[[#This Row],[Realizado - Janeiro]]</f>
        <v>445952.22</v>
      </c>
      <c r="Z181" s="14">
        <v>20245</v>
      </c>
      <c r="AA181" s="3">
        <v>88548.78</v>
      </c>
      <c r="AB181" s="14">
        <v>425707.22</v>
      </c>
      <c r="AC181" s="4">
        <v>0</v>
      </c>
      <c r="AD181" s="55">
        <f>Tabela8[[#This Row],[Total realizado até Fevereiro]]+Tabela8[[#This Row],[Realizado - Março]]</f>
        <v>88548.78</v>
      </c>
      <c r="AE181" s="55">
        <f>Tabela8[[#This Row],[Saldo de Fevereiro]]-Tabela8[[#This Row],[Realizado - Março]]</f>
        <v>425707.22</v>
      </c>
    </row>
    <row r="182" spans="2:31" s="15" customFormat="1" ht="14.15" customHeight="1" x14ac:dyDescent="0.35">
      <c r="B182" s="36" t="s">
        <v>720</v>
      </c>
      <c r="C182" s="16" t="s">
        <v>28</v>
      </c>
      <c r="D182" s="16" t="s">
        <v>721</v>
      </c>
      <c r="E182" s="16" t="s">
        <v>722</v>
      </c>
      <c r="F182" s="16" t="s">
        <v>723</v>
      </c>
      <c r="G182" s="16" t="s">
        <v>724</v>
      </c>
      <c r="H182" s="16">
        <v>0</v>
      </c>
      <c r="I182" s="17">
        <v>0</v>
      </c>
      <c r="J182" s="17">
        <v>0</v>
      </c>
      <c r="K182" s="17">
        <v>0</v>
      </c>
      <c r="L182" s="17">
        <v>0</v>
      </c>
      <c r="M182" s="17">
        <v>0</v>
      </c>
      <c r="N182" s="17">
        <v>0</v>
      </c>
      <c r="O182" s="22">
        <f>SUM(Tabela8[[#This Row],[Realizado - Julho]:[Realizado - Outubro]])</f>
        <v>0</v>
      </c>
      <c r="P182" s="22">
        <f>Tabela8[[#This Row],[Saldo julho/25]]-Tabela8[[#This Row],[Total realizado até out/2025]]</f>
        <v>0</v>
      </c>
      <c r="Q182" s="17">
        <v>0</v>
      </c>
      <c r="R182" s="17">
        <f>Tabela8[[#This Row],[Realizado - Novembro]]+Tabela8[[#This Row],[Total realizado até out/2025]]</f>
        <v>0</v>
      </c>
      <c r="S182" s="17">
        <f>Tabela8[[#This Row],[Saldo de Outubro]]-Tabela8[[#This Row],[Realizado - Novembro]]</f>
        <v>0</v>
      </c>
      <c r="T182" s="17">
        <v>0</v>
      </c>
      <c r="U182" s="17">
        <f>Tabela8[[#This Row],[Realizado - Dezembro]]+Tabela8[[#This Row],[Total realizado até novembro]]</f>
        <v>0</v>
      </c>
      <c r="V182" s="14">
        <f>Tabela8[[#This Row],[Saldo de Novembro]]-Tabela8[[#This Row],[Realizado - Dezembro]]</f>
        <v>0</v>
      </c>
      <c r="W182" s="3">
        <v>0</v>
      </c>
      <c r="X182" s="3">
        <f>Tabela8[[#This Row],[Total realizado até Dezembro]]+Tabela8[[#This Row],[Realizado - Janeiro]]</f>
        <v>0</v>
      </c>
      <c r="Y182" s="3">
        <f>Tabela8[[#This Row],[Saldo de Dezembro]]-Tabela8[[#This Row],[Realizado - Janeiro]]</f>
        <v>0</v>
      </c>
      <c r="Z182" s="14">
        <v>0</v>
      </c>
      <c r="AA182" s="3">
        <f>Tabela8[[#This Row],[Total realizado até Janeiro]]+Tabela8[[#This Row],[Realizado - Fevereiro]]</f>
        <v>0</v>
      </c>
      <c r="AB182" s="14">
        <f>Tabela8[[#This Row],[Saldo de Janeiro]]-Tabela8[[#This Row],[Realizado - Fevereiro]]</f>
        <v>0</v>
      </c>
      <c r="AC182" s="4">
        <v>0</v>
      </c>
      <c r="AD182" s="55">
        <f>Tabela8[[#This Row],[Total realizado até Fevereiro]]+Tabela8[[#This Row],[Realizado - Março]]</f>
        <v>0</v>
      </c>
      <c r="AE182" s="55">
        <f>Tabela8[[#This Row],[Saldo de Fevereiro]]-Tabela8[[#This Row],[Realizado - Março]]</f>
        <v>0</v>
      </c>
    </row>
    <row r="183" spans="2:31" s="15" customFormat="1" ht="14.15" customHeight="1" x14ac:dyDescent="0.35">
      <c r="B183" s="36" t="s">
        <v>720</v>
      </c>
      <c r="C183" s="16" t="s">
        <v>28</v>
      </c>
      <c r="D183" s="16" t="s">
        <v>721</v>
      </c>
      <c r="E183" s="16" t="s">
        <v>725</v>
      </c>
      <c r="F183" s="16" t="s">
        <v>726</v>
      </c>
      <c r="G183" s="16" t="s">
        <v>727</v>
      </c>
      <c r="H183" s="16">
        <v>0</v>
      </c>
      <c r="I183" s="17">
        <v>0</v>
      </c>
      <c r="J183" s="17">
        <v>0</v>
      </c>
      <c r="K183" s="17">
        <v>0</v>
      </c>
      <c r="L183" s="17">
        <v>0</v>
      </c>
      <c r="M183" s="17">
        <v>0</v>
      </c>
      <c r="N183" s="17">
        <v>0</v>
      </c>
      <c r="O183" s="22">
        <f>SUM(Tabela8[[#This Row],[Realizado - Julho]:[Realizado - Outubro]])</f>
        <v>0</v>
      </c>
      <c r="P183" s="22">
        <f>Tabela8[[#This Row],[Saldo julho/25]]-Tabela8[[#This Row],[Total realizado até out/2025]]</f>
        <v>0</v>
      </c>
      <c r="Q183" s="17">
        <v>0</v>
      </c>
      <c r="R183" s="17">
        <f>Tabela8[[#This Row],[Realizado - Novembro]]+Tabela8[[#This Row],[Total realizado até out/2025]]</f>
        <v>0</v>
      </c>
      <c r="S183" s="17">
        <f>Tabela8[[#This Row],[Saldo de Outubro]]-Tabela8[[#This Row],[Realizado - Novembro]]</f>
        <v>0</v>
      </c>
      <c r="T183" s="17">
        <v>0</v>
      </c>
      <c r="U183" s="17">
        <f>Tabela8[[#This Row],[Realizado - Dezembro]]+Tabela8[[#This Row],[Total realizado até novembro]]</f>
        <v>0</v>
      </c>
      <c r="V183" s="14">
        <f>Tabela8[[#This Row],[Saldo de Novembro]]-Tabela8[[#This Row],[Realizado - Dezembro]]</f>
        <v>0</v>
      </c>
      <c r="W183" s="3">
        <v>0</v>
      </c>
      <c r="X183" s="3">
        <f>Tabela8[[#This Row],[Total realizado até Dezembro]]+Tabela8[[#This Row],[Realizado - Janeiro]]</f>
        <v>0</v>
      </c>
      <c r="Y183" s="3">
        <f>Tabela8[[#This Row],[Saldo de Dezembro]]-Tabela8[[#This Row],[Realizado - Janeiro]]</f>
        <v>0</v>
      </c>
      <c r="Z183" s="14">
        <v>0</v>
      </c>
      <c r="AA183" s="3">
        <f>Tabela8[[#This Row],[Total realizado até Janeiro]]+Tabela8[[#This Row],[Realizado - Fevereiro]]</f>
        <v>0</v>
      </c>
      <c r="AB183" s="14">
        <f>Tabela8[[#This Row],[Saldo de Janeiro]]-Tabela8[[#This Row],[Realizado - Fevereiro]]</f>
        <v>0</v>
      </c>
      <c r="AC183" s="4">
        <v>0</v>
      </c>
      <c r="AD183" s="55">
        <f>Tabela8[[#This Row],[Total realizado até Fevereiro]]+Tabela8[[#This Row],[Realizado - Março]]</f>
        <v>0</v>
      </c>
      <c r="AE183" s="55">
        <f>Tabela8[[#This Row],[Saldo de Fevereiro]]-Tabela8[[#This Row],[Realizado - Março]]</f>
        <v>0</v>
      </c>
    </row>
    <row r="184" spans="2:31" s="15" customFormat="1" ht="14.15" customHeight="1" x14ac:dyDescent="0.35">
      <c r="B184" s="36" t="s">
        <v>720</v>
      </c>
      <c r="C184" s="16" t="s">
        <v>28</v>
      </c>
      <c r="D184" s="16" t="s">
        <v>721</v>
      </c>
      <c r="E184" s="16" t="s">
        <v>728</v>
      </c>
      <c r="F184" s="16" t="s">
        <v>729</v>
      </c>
      <c r="G184" s="16" t="s">
        <v>730</v>
      </c>
      <c r="H184" s="16">
        <v>0</v>
      </c>
      <c r="I184" s="17">
        <v>0</v>
      </c>
      <c r="J184" s="17">
        <v>0</v>
      </c>
      <c r="K184" s="17">
        <v>0</v>
      </c>
      <c r="L184" s="17">
        <v>0</v>
      </c>
      <c r="M184" s="17">
        <v>0</v>
      </c>
      <c r="N184" s="17">
        <v>0</v>
      </c>
      <c r="O184" s="22">
        <f>SUM(Tabela8[[#This Row],[Realizado - Julho]:[Realizado - Outubro]])</f>
        <v>0</v>
      </c>
      <c r="P184" s="22">
        <f>Tabela8[[#This Row],[Saldo julho/25]]-Tabela8[[#This Row],[Total realizado até out/2025]]</f>
        <v>0</v>
      </c>
      <c r="Q184" s="17">
        <v>0</v>
      </c>
      <c r="R184" s="17">
        <f>Tabela8[[#This Row],[Realizado - Novembro]]+Tabela8[[#This Row],[Total realizado até out/2025]]</f>
        <v>0</v>
      </c>
      <c r="S184" s="17">
        <f>Tabela8[[#This Row],[Saldo de Outubro]]-Tabela8[[#This Row],[Realizado - Novembro]]</f>
        <v>0</v>
      </c>
      <c r="T184" s="17">
        <v>0</v>
      </c>
      <c r="U184" s="17">
        <f>Tabela8[[#This Row],[Realizado - Dezembro]]+Tabela8[[#This Row],[Total realizado até novembro]]</f>
        <v>0</v>
      </c>
      <c r="V184" s="14">
        <f>Tabela8[[#This Row],[Saldo de Novembro]]-Tabela8[[#This Row],[Realizado - Dezembro]]</f>
        <v>0</v>
      </c>
      <c r="W184" s="3">
        <v>0</v>
      </c>
      <c r="X184" s="3">
        <f>Tabela8[[#This Row],[Total realizado até Dezembro]]+Tabela8[[#This Row],[Realizado - Janeiro]]</f>
        <v>0</v>
      </c>
      <c r="Y184" s="3">
        <f>Tabela8[[#This Row],[Saldo de Dezembro]]-Tabela8[[#This Row],[Realizado - Janeiro]]</f>
        <v>0</v>
      </c>
      <c r="Z184" s="14">
        <v>0</v>
      </c>
      <c r="AA184" s="3">
        <f>Tabela8[[#This Row],[Total realizado até Janeiro]]+Tabela8[[#This Row],[Realizado - Fevereiro]]</f>
        <v>0</v>
      </c>
      <c r="AB184" s="14">
        <f>Tabela8[[#This Row],[Saldo de Janeiro]]-Tabela8[[#This Row],[Realizado - Fevereiro]]</f>
        <v>0</v>
      </c>
      <c r="AC184" s="4">
        <v>0</v>
      </c>
      <c r="AD184" s="55">
        <f>Tabela8[[#This Row],[Total realizado até Fevereiro]]+Tabela8[[#This Row],[Realizado - Março]]</f>
        <v>0</v>
      </c>
      <c r="AE184" s="55">
        <f>Tabela8[[#This Row],[Saldo de Fevereiro]]-Tabela8[[#This Row],[Realizado - Março]]</f>
        <v>0</v>
      </c>
    </row>
    <row r="185" spans="2:31" s="15" customFormat="1" ht="14.15" customHeight="1" x14ac:dyDescent="0.35">
      <c r="B185" s="36" t="s">
        <v>720</v>
      </c>
      <c r="C185" s="16" t="s">
        <v>28</v>
      </c>
      <c r="D185" s="16" t="s">
        <v>721</v>
      </c>
      <c r="E185" s="16" t="s">
        <v>731</v>
      </c>
      <c r="F185" s="16" t="s">
        <v>732</v>
      </c>
      <c r="G185" s="16" t="s">
        <v>733</v>
      </c>
      <c r="H185" s="16">
        <v>0</v>
      </c>
      <c r="I185" s="17">
        <v>0</v>
      </c>
      <c r="J185" s="17">
        <v>0</v>
      </c>
      <c r="K185" s="17">
        <v>0</v>
      </c>
      <c r="L185" s="17">
        <v>0</v>
      </c>
      <c r="M185" s="17">
        <v>0</v>
      </c>
      <c r="N185" s="17">
        <v>0</v>
      </c>
      <c r="O185" s="22">
        <f>SUM(Tabela8[[#This Row],[Realizado - Julho]:[Realizado - Outubro]])</f>
        <v>0</v>
      </c>
      <c r="P185" s="22">
        <f>Tabela8[[#This Row],[Saldo julho/25]]-Tabela8[[#This Row],[Total realizado até out/2025]]</f>
        <v>0</v>
      </c>
      <c r="Q185" s="17">
        <v>0</v>
      </c>
      <c r="R185" s="17">
        <f>Tabela8[[#This Row],[Realizado - Novembro]]+Tabela8[[#This Row],[Total realizado até out/2025]]</f>
        <v>0</v>
      </c>
      <c r="S185" s="17">
        <f>Tabela8[[#This Row],[Saldo de Outubro]]-Tabela8[[#This Row],[Realizado - Novembro]]</f>
        <v>0</v>
      </c>
      <c r="T185" s="17">
        <v>0</v>
      </c>
      <c r="U185" s="17">
        <f>Tabela8[[#This Row],[Realizado - Dezembro]]+Tabela8[[#This Row],[Total realizado até novembro]]</f>
        <v>0</v>
      </c>
      <c r="V185" s="14">
        <f>Tabela8[[#This Row],[Saldo de Novembro]]-Tabela8[[#This Row],[Realizado - Dezembro]]</f>
        <v>0</v>
      </c>
      <c r="W185" s="3">
        <v>0</v>
      </c>
      <c r="X185" s="3">
        <f>Tabela8[[#This Row],[Total realizado até Dezembro]]+Tabela8[[#This Row],[Realizado - Janeiro]]</f>
        <v>0</v>
      </c>
      <c r="Y185" s="3">
        <f>Tabela8[[#This Row],[Saldo de Dezembro]]-Tabela8[[#This Row],[Realizado - Janeiro]]</f>
        <v>0</v>
      </c>
      <c r="Z185" s="14">
        <v>0</v>
      </c>
      <c r="AA185" s="3">
        <f>Tabela8[[#This Row],[Total realizado até Janeiro]]+Tabela8[[#This Row],[Realizado - Fevereiro]]</f>
        <v>0</v>
      </c>
      <c r="AB185" s="14">
        <f>Tabela8[[#This Row],[Saldo de Janeiro]]-Tabela8[[#This Row],[Realizado - Fevereiro]]</f>
        <v>0</v>
      </c>
      <c r="AC185" s="4">
        <v>0</v>
      </c>
      <c r="AD185" s="55">
        <f>Tabela8[[#This Row],[Total realizado até Fevereiro]]+Tabela8[[#This Row],[Realizado - Março]]</f>
        <v>0</v>
      </c>
      <c r="AE185" s="55">
        <f>Tabela8[[#This Row],[Saldo de Fevereiro]]-Tabela8[[#This Row],[Realizado - Março]]</f>
        <v>0</v>
      </c>
    </row>
    <row r="186" spans="2:31" s="15" customFormat="1" ht="14.15" customHeight="1" x14ac:dyDescent="0.35">
      <c r="B186" s="36" t="s">
        <v>720</v>
      </c>
      <c r="C186" s="16" t="s">
        <v>28</v>
      </c>
      <c r="D186" s="16" t="s">
        <v>721</v>
      </c>
      <c r="E186" s="16" t="s">
        <v>734</v>
      </c>
      <c r="F186" s="16" t="s">
        <v>735</v>
      </c>
      <c r="G186" s="16" t="s">
        <v>736</v>
      </c>
      <c r="H186" s="16">
        <v>0</v>
      </c>
      <c r="I186" s="17">
        <v>0</v>
      </c>
      <c r="J186" s="17">
        <v>0</v>
      </c>
      <c r="K186" s="17">
        <v>0</v>
      </c>
      <c r="L186" s="17">
        <v>0</v>
      </c>
      <c r="M186" s="17">
        <v>0</v>
      </c>
      <c r="N186" s="17">
        <v>0</v>
      </c>
      <c r="O186" s="22">
        <f>SUM(Tabela8[[#This Row],[Realizado - Julho]:[Realizado - Outubro]])</f>
        <v>0</v>
      </c>
      <c r="P186" s="22">
        <f>Tabela8[[#This Row],[Saldo julho/25]]-Tabela8[[#This Row],[Total realizado até out/2025]]</f>
        <v>0</v>
      </c>
      <c r="Q186" s="17">
        <v>0</v>
      </c>
      <c r="R186" s="17">
        <f>Tabela8[[#This Row],[Realizado - Novembro]]+Tabela8[[#This Row],[Total realizado até out/2025]]</f>
        <v>0</v>
      </c>
      <c r="S186" s="17">
        <f>Tabela8[[#This Row],[Saldo de Outubro]]-Tabela8[[#This Row],[Realizado - Novembro]]</f>
        <v>0</v>
      </c>
      <c r="T186" s="17">
        <v>0</v>
      </c>
      <c r="U186" s="17">
        <f>Tabela8[[#This Row],[Realizado - Dezembro]]+Tabela8[[#This Row],[Total realizado até novembro]]</f>
        <v>0</v>
      </c>
      <c r="V186" s="14">
        <f>Tabela8[[#This Row],[Saldo de Novembro]]-Tabela8[[#This Row],[Realizado - Dezembro]]</f>
        <v>0</v>
      </c>
      <c r="W186" s="3">
        <v>0</v>
      </c>
      <c r="X186" s="3">
        <f>Tabela8[[#This Row],[Total realizado até Dezembro]]+Tabela8[[#This Row],[Realizado - Janeiro]]</f>
        <v>0</v>
      </c>
      <c r="Y186" s="3">
        <f>Tabela8[[#This Row],[Saldo de Dezembro]]-Tabela8[[#This Row],[Realizado - Janeiro]]</f>
        <v>0</v>
      </c>
      <c r="Z186" s="14">
        <v>0</v>
      </c>
      <c r="AA186" s="3">
        <f>Tabela8[[#This Row],[Total realizado até Janeiro]]+Tabela8[[#This Row],[Realizado - Fevereiro]]</f>
        <v>0</v>
      </c>
      <c r="AB186" s="14">
        <f>Tabela8[[#This Row],[Saldo de Janeiro]]-Tabela8[[#This Row],[Realizado - Fevereiro]]</f>
        <v>0</v>
      </c>
      <c r="AC186" s="4">
        <v>0</v>
      </c>
      <c r="AD186" s="55">
        <f>Tabela8[[#This Row],[Total realizado até Fevereiro]]+Tabela8[[#This Row],[Realizado - Março]]</f>
        <v>0</v>
      </c>
      <c r="AE186" s="55">
        <f>Tabela8[[#This Row],[Saldo de Fevereiro]]-Tabela8[[#This Row],[Realizado - Março]]</f>
        <v>0</v>
      </c>
    </row>
    <row r="187" spans="2:31" s="15" customFormat="1" ht="14.15" customHeight="1" x14ac:dyDescent="0.35">
      <c r="B187" s="36" t="s">
        <v>737</v>
      </c>
      <c r="C187" s="16" t="s">
        <v>28</v>
      </c>
      <c r="D187" s="16" t="s">
        <v>738</v>
      </c>
      <c r="E187" s="16" t="s">
        <v>739</v>
      </c>
      <c r="F187" s="16" t="s">
        <v>740</v>
      </c>
      <c r="G187" s="16" t="s">
        <v>322</v>
      </c>
      <c r="H187" s="16" t="s">
        <v>741</v>
      </c>
      <c r="I187" s="17">
        <f>87469.19+938906.87</f>
        <v>1026376.06</v>
      </c>
      <c r="J187" s="17"/>
      <c r="K187" s="17">
        <v>16860.650000000001</v>
      </c>
      <c r="L187" s="17">
        <v>17555.36</v>
      </c>
      <c r="M187" s="17">
        <v>17013.71</v>
      </c>
      <c r="N187" s="17">
        <v>17222.25</v>
      </c>
      <c r="O187" s="22">
        <f>SUM(Tabela8[[#This Row],[Realizado - Julho]:[Realizado - Outubro]])</f>
        <v>68651.97</v>
      </c>
      <c r="P187" s="22">
        <f>Tabela8[[#This Row],[Saldo julho/25]]-Tabela8[[#This Row],[Total realizado até out/2025]]</f>
        <v>-68651.97</v>
      </c>
      <c r="Q187" s="17">
        <v>0</v>
      </c>
      <c r="R187" s="17">
        <f>Tabela8[[#This Row],[Realizado - Novembro]]+Tabela8[[#This Row],[Total realizado até out/2025]]</f>
        <v>68651.97</v>
      </c>
      <c r="S187" s="17" t="e">
        <f>#REF!-Tabela8[[#This Row],[Realizado - Novembro]]</f>
        <v>#REF!</v>
      </c>
      <c r="T187" s="17">
        <v>8606.35</v>
      </c>
      <c r="U187" s="17">
        <f>Tabela8[[#This Row],[Realizado - Dezembro]]+Tabela8[[#This Row],[Total realizado até novembro]]</f>
        <v>77258.320000000007</v>
      </c>
      <c r="V187" s="14" t="e">
        <f>Tabela8[[#This Row],[Saldo de Novembro]]-Tabela8[[#This Row],[Realizado - Dezembro]]</f>
        <v>#REF!</v>
      </c>
      <c r="W187" s="3">
        <v>0</v>
      </c>
      <c r="X187" s="3">
        <f>Tabela8[[#This Row],[Total realizado até Dezembro]]+Tabela8[[#This Row],[Realizado - Janeiro]]</f>
        <v>77258.320000000007</v>
      </c>
      <c r="Y187" s="37">
        <v>60045.62</v>
      </c>
      <c r="Z187" s="25">
        <f>VLOOKUP(Tabela8[[#This Row],[CNPJ]],'[2]Deloitte - NF de entrada - paga'!$W:$AF,10,0)</f>
        <v>16376.6</v>
      </c>
      <c r="AA187" s="3">
        <v>77258.320000000007</v>
      </c>
      <c r="AB187" s="14">
        <v>60045.62</v>
      </c>
      <c r="AC187" s="4">
        <v>17604.28</v>
      </c>
      <c r="AD187" s="55">
        <f>Tabela8[[#This Row],[Total realizado até Fevereiro]]+Tabela8[[#This Row],[Realizado - Março]]</f>
        <v>94862.6</v>
      </c>
      <c r="AE187" s="55">
        <f>Tabela8[[#This Row],[Saldo de Fevereiro]]-Tabela8[[#This Row],[Realizado - Março]]</f>
        <v>42441.340000000004</v>
      </c>
    </row>
    <row r="188" spans="2:31" s="15" customFormat="1" ht="14.15" customHeight="1" x14ac:dyDescent="0.35">
      <c r="B188" s="36" t="s">
        <v>742</v>
      </c>
      <c r="C188" s="16" t="s">
        <v>28</v>
      </c>
      <c r="D188" s="16" t="s">
        <v>743</v>
      </c>
      <c r="E188" s="16" t="s">
        <v>744</v>
      </c>
      <c r="F188" s="16" t="s">
        <v>745</v>
      </c>
      <c r="G188" s="16" t="s">
        <v>39</v>
      </c>
      <c r="H188" s="16" t="s">
        <v>746</v>
      </c>
      <c r="I188" s="17">
        <v>75645.399999999994</v>
      </c>
      <c r="J188" s="17">
        <v>63000.09</v>
      </c>
      <c r="K188" s="17">
        <v>315.73</v>
      </c>
      <c r="L188" s="17">
        <v>169.04</v>
      </c>
      <c r="M188" s="17">
        <v>160.82</v>
      </c>
      <c r="N188" s="17">
        <v>155.81</v>
      </c>
      <c r="O188" s="22">
        <f>SUM(Tabela8[[#This Row],[Realizado - Julho]:[Realizado - Outubro]])</f>
        <v>801.39999999999986</v>
      </c>
      <c r="P188" s="22">
        <f>Tabela8[[#This Row],[Saldo julho/25]]-Tabela8[[#This Row],[Total realizado até out/2025]]</f>
        <v>62198.689999999995</v>
      </c>
      <c r="Q188" s="17">
        <v>18167.29</v>
      </c>
      <c r="R188" s="17">
        <f>Tabela8[[#This Row],[Realizado - Novembro]]+Tabela8[[#This Row],[Total realizado até out/2025]]</f>
        <v>18968.690000000002</v>
      </c>
      <c r="S188" s="17">
        <f>Tabela8[[#This Row],[Saldo de Outubro]]-Tabela8[[#This Row],[Realizado - Novembro]]</f>
        <v>44031.399999999994</v>
      </c>
      <c r="T188" s="17">
        <v>12163.25</v>
      </c>
      <c r="U188" s="17">
        <f>Tabela8[[#This Row],[Realizado - Dezembro]]+Tabela8[[#This Row],[Total realizado até novembro]]</f>
        <v>31131.940000000002</v>
      </c>
      <c r="V188" s="14">
        <f>Tabela8[[#This Row],[Saldo de Novembro]]-Tabela8[[#This Row],[Realizado - Dezembro]]</f>
        <v>31868.149999999994</v>
      </c>
      <c r="W188" s="3">
        <v>2644.15</v>
      </c>
      <c r="X188" s="3">
        <f>Tabela8[[#This Row],[Total realizado até Dezembro]]+Tabela8[[#This Row],[Realizado - Janeiro]]</f>
        <v>33776.090000000004</v>
      </c>
      <c r="Y188" s="3">
        <f>Tabela8[[#This Row],[Saldo de Dezembro]]-Tabela8[[#This Row],[Realizado - Janeiro]]</f>
        <v>29223.999999999993</v>
      </c>
      <c r="Z188" s="14">
        <v>8228.2000000000007</v>
      </c>
      <c r="AA188" s="3">
        <v>42004.290000000008</v>
      </c>
      <c r="AB188" s="14">
        <v>20995.799999999992</v>
      </c>
      <c r="AC188" s="4">
        <v>0</v>
      </c>
      <c r="AD188" s="55">
        <f>Tabela8[[#This Row],[Total realizado até Fevereiro]]+Tabela8[[#This Row],[Realizado - Março]]</f>
        <v>42004.290000000008</v>
      </c>
      <c r="AE188" s="55">
        <f>Tabela8[[#This Row],[Saldo de Fevereiro]]-Tabela8[[#This Row],[Realizado - Março]]</f>
        <v>20995.799999999992</v>
      </c>
    </row>
    <row r="189" spans="2:31" s="15" customFormat="1" ht="14.15" customHeight="1" x14ac:dyDescent="0.35">
      <c r="B189" s="36" t="s">
        <v>747</v>
      </c>
      <c r="C189" s="16" t="s">
        <v>28</v>
      </c>
      <c r="D189" s="16" t="s">
        <v>748</v>
      </c>
      <c r="E189" s="16" t="s">
        <v>749</v>
      </c>
      <c r="F189" s="16" t="s">
        <v>750</v>
      </c>
      <c r="G189" s="16" t="s">
        <v>688</v>
      </c>
      <c r="H189" s="16" t="s">
        <v>751</v>
      </c>
      <c r="I189" s="17">
        <v>77971.75</v>
      </c>
      <c r="J189" s="17">
        <v>0</v>
      </c>
      <c r="K189" s="17">
        <v>0</v>
      </c>
      <c r="L189" s="17">
        <v>0</v>
      </c>
      <c r="M189" s="17">
        <v>47.6</v>
      </c>
      <c r="N189" s="17">
        <v>0</v>
      </c>
      <c r="O189" s="22">
        <f>SUM(Tabela8[[#This Row],[Realizado - Julho]:[Realizado - Outubro]])</f>
        <v>47.6</v>
      </c>
      <c r="P189" s="22">
        <f>Tabela8[[#This Row],[Saldo junho/25]]-Tabela8[[#This Row],[Total realizado até out/2025]]</f>
        <v>77924.149999999994</v>
      </c>
      <c r="Q189" s="17">
        <v>0</v>
      </c>
      <c r="R189" s="17">
        <f>Tabela8[[#This Row],[Realizado - Novembro]]+Tabela8[[#This Row],[Total realizado até out/2025]]</f>
        <v>47.6</v>
      </c>
      <c r="S189" s="17">
        <f>Tabela8[[#This Row],[Saldo de Outubro]]-Tabela8[[#This Row],[Realizado - Novembro]]</f>
        <v>77924.149999999994</v>
      </c>
      <c r="T189" s="17">
        <v>4056.14</v>
      </c>
      <c r="U189" s="17">
        <f>Tabela8[[#This Row],[Realizado - Dezembro]]+Tabela8[[#This Row],[Total realizado até novembro]]</f>
        <v>4103.74</v>
      </c>
      <c r="V189" s="14">
        <f>Tabela8[[#This Row],[Saldo de Novembro]]-Tabela8[[#This Row],[Realizado - Dezembro]]</f>
        <v>73868.009999999995</v>
      </c>
      <c r="W189" s="3">
        <v>4056.14</v>
      </c>
      <c r="X189" s="3">
        <f>Tabela8[[#This Row],[Total realizado até Dezembro]]+Tabela8[[#This Row],[Realizado - Janeiro]]</f>
        <v>8159.8799999999992</v>
      </c>
      <c r="Y189" s="3">
        <f>Tabela8[[#This Row],[Saldo de Dezembro]]-Tabela8[[#This Row],[Realizado - Janeiro]]</f>
        <v>69811.87</v>
      </c>
      <c r="Z189" s="14">
        <v>4056.14</v>
      </c>
      <c r="AA189" s="3">
        <v>12216.019999999999</v>
      </c>
      <c r="AB189" s="14">
        <v>65755.73</v>
      </c>
      <c r="AC189" s="4">
        <v>4056.14</v>
      </c>
      <c r="AD189" s="55">
        <f>Tabela8[[#This Row],[Total realizado até Fevereiro]]+Tabela8[[#This Row],[Realizado - Março]]</f>
        <v>16272.159999999998</v>
      </c>
      <c r="AE189" s="55">
        <f>Tabela8[[#This Row],[Saldo de Fevereiro]]-Tabela8[[#This Row],[Realizado - Março]]</f>
        <v>61699.59</v>
      </c>
    </row>
    <row r="190" spans="2:31" s="15" customFormat="1" ht="14.15" customHeight="1" x14ac:dyDescent="0.35">
      <c r="B190" s="36" t="s">
        <v>752</v>
      </c>
      <c r="C190" s="16" t="s">
        <v>35</v>
      </c>
      <c r="D190" s="16" t="s">
        <v>695</v>
      </c>
      <c r="E190" s="16" t="s">
        <v>753</v>
      </c>
      <c r="F190" s="16" t="s">
        <v>754</v>
      </c>
      <c r="G190" s="16" t="s">
        <v>755</v>
      </c>
      <c r="H190" s="16">
        <v>0</v>
      </c>
      <c r="I190" s="17">
        <v>0</v>
      </c>
      <c r="J190" s="17">
        <v>0</v>
      </c>
      <c r="K190" s="17">
        <v>0</v>
      </c>
      <c r="L190" s="17">
        <v>0</v>
      </c>
      <c r="M190" s="17">
        <v>0</v>
      </c>
      <c r="N190" s="17">
        <v>0</v>
      </c>
      <c r="O190" s="17">
        <f>SUM(Tabela8[[#This Row],[Realizado - Julho]:[Realizado - Outubro]])</f>
        <v>0</v>
      </c>
      <c r="P190" s="17">
        <f>Tabela8[[#This Row],[Saldo junho/25]]-Tabela8[[#This Row],[Total realizado até out/2025]]</f>
        <v>0</v>
      </c>
      <c r="Q190" s="17">
        <v>0</v>
      </c>
      <c r="R190" s="17">
        <f>Tabela8[[#This Row],[Realizado - Novembro]]+Tabela8[[#This Row],[Total realizado até out/2025]]</f>
        <v>0</v>
      </c>
      <c r="S190" s="17">
        <f>Tabela8[[#This Row],[Saldo de Outubro]]-Tabela8[[#This Row],[Realizado - Novembro]]</f>
        <v>0</v>
      </c>
      <c r="T190" s="17"/>
      <c r="U190" s="17">
        <f>Tabela8[[#This Row],[Realizado - Dezembro]]+Tabela8[[#This Row],[Total realizado até novembro]]</f>
        <v>0</v>
      </c>
      <c r="V190" s="17">
        <f>Tabela8[[#This Row],[Saldo de Outubro]]-Tabela8[[#This Row],[Realizado - Novembro]]</f>
        <v>0</v>
      </c>
      <c r="W190" s="3"/>
      <c r="X190" s="3">
        <f>Tabela8[[#This Row],[Total realizado até Dezembro]]+Tabela8[[#This Row],[Realizado - Janeiro]]</f>
        <v>0</v>
      </c>
      <c r="Y190" s="3">
        <f>Tabela8[[#This Row],[Saldo de Dezembro]]-Tabela8[[#This Row],[Realizado - Janeiro]]</f>
        <v>0</v>
      </c>
      <c r="Z190" s="14">
        <v>0</v>
      </c>
      <c r="AA190" s="3">
        <f>Tabela8[[#This Row],[Total realizado até Janeiro]]+Tabela8[[#This Row],[Realizado - Fevereiro]]</f>
        <v>0</v>
      </c>
      <c r="AB190" s="14">
        <f>Tabela8[[#This Row],[Saldo de Janeiro]]-Tabela8[[#This Row],[Realizado - Fevereiro]]</f>
        <v>0</v>
      </c>
      <c r="AC190" s="4">
        <v>0</v>
      </c>
      <c r="AD190" s="55">
        <f>Tabela8[[#This Row],[Total realizado até Fevereiro]]+Tabela8[[#This Row],[Realizado - Março]]</f>
        <v>0</v>
      </c>
      <c r="AE190" s="55">
        <f>Tabela8[[#This Row],[Saldo de Fevereiro]]-Tabela8[[#This Row],[Realizado - Março]]</f>
        <v>0</v>
      </c>
    </row>
    <row r="191" spans="2:31" s="15" customFormat="1" ht="14.15" customHeight="1" x14ac:dyDescent="0.35">
      <c r="B191" s="36" t="s">
        <v>756</v>
      </c>
      <c r="C191" s="16" t="s">
        <v>35</v>
      </c>
      <c r="D191" s="16" t="s">
        <v>757</v>
      </c>
      <c r="E191" s="16" t="s">
        <v>758</v>
      </c>
      <c r="F191" s="16" t="s">
        <v>759</v>
      </c>
      <c r="G191" s="16" t="s">
        <v>755</v>
      </c>
      <c r="H191" s="16" t="s">
        <v>760</v>
      </c>
      <c r="I191" s="17">
        <v>0</v>
      </c>
      <c r="J191" s="17">
        <v>0</v>
      </c>
      <c r="K191" s="17">
        <v>0</v>
      </c>
      <c r="L191" s="17">
        <v>0</v>
      </c>
      <c r="M191" s="17">
        <v>0</v>
      </c>
      <c r="N191" s="17">
        <v>0</v>
      </c>
      <c r="O191" s="17">
        <f>SUM(Tabela8[[#This Row],[Realizado - Julho]:[Realizado - Outubro]])</f>
        <v>0</v>
      </c>
      <c r="P191" s="17">
        <f>Tabela8[[#This Row],[Saldo junho/25]]-Tabela8[[#This Row],[Total realizado até out/2025]]</f>
        <v>0</v>
      </c>
      <c r="Q191" s="17">
        <v>0</v>
      </c>
      <c r="R191" s="17">
        <f>Tabela8[[#This Row],[Realizado - Novembro]]+Tabela8[[#This Row],[Total realizado até out/2025]]</f>
        <v>0</v>
      </c>
      <c r="S191" s="17">
        <f>Tabela8[[#This Row],[Saldo de Outubro]]-Tabela8[[#This Row],[Realizado - Novembro]]</f>
        <v>0</v>
      </c>
      <c r="T191" s="17"/>
      <c r="U191" s="17">
        <f>Tabela8[[#This Row],[Realizado - Dezembro]]+Tabela8[[#This Row],[Total realizado até novembro]]</f>
        <v>0</v>
      </c>
      <c r="V191" s="17">
        <f>Tabela8[[#This Row],[Saldo de Outubro]]-Tabela8[[#This Row],[Realizado - Novembro]]</f>
        <v>0</v>
      </c>
      <c r="W191" s="3"/>
      <c r="X191" s="3">
        <f>Tabela8[[#This Row],[Total realizado até Dezembro]]+Tabela8[[#This Row],[Realizado - Janeiro]]</f>
        <v>0</v>
      </c>
      <c r="Y191" s="3">
        <f>Tabela8[[#This Row],[Saldo de Dezembro]]-Tabela8[[#This Row],[Realizado - Janeiro]]</f>
        <v>0</v>
      </c>
      <c r="Z191" s="17">
        <v>0</v>
      </c>
      <c r="AA191" s="3">
        <f>Tabela8[[#This Row],[Total realizado até Janeiro]]+Tabela8[[#This Row],[Realizado - Fevereiro]]</f>
        <v>0</v>
      </c>
      <c r="AB191" s="14">
        <f>Tabela8[[#This Row],[Saldo de Janeiro]]-Tabela8[[#This Row],[Realizado - Fevereiro]]</f>
        <v>0</v>
      </c>
      <c r="AC191" s="4">
        <v>0</v>
      </c>
      <c r="AD191" s="55">
        <f>Tabela8[[#This Row],[Total realizado até Fevereiro]]+Tabela8[[#This Row],[Realizado - Março]]</f>
        <v>0</v>
      </c>
      <c r="AE191" s="55">
        <f>Tabela8[[#This Row],[Saldo de Fevereiro]]-Tabela8[[#This Row],[Realizado - Março]]</f>
        <v>0</v>
      </c>
    </row>
    <row r="192" spans="2:31" s="15" customFormat="1" ht="14.15" customHeight="1" x14ac:dyDescent="0.35">
      <c r="B192" s="36" t="s">
        <v>756</v>
      </c>
      <c r="C192" s="16" t="s">
        <v>28</v>
      </c>
      <c r="D192" s="16" t="s">
        <v>757</v>
      </c>
      <c r="E192" s="16" t="s">
        <v>761</v>
      </c>
      <c r="F192" s="16" t="s">
        <v>762</v>
      </c>
      <c r="G192" s="16" t="s">
        <v>238</v>
      </c>
      <c r="H192" s="16" t="s">
        <v>763</v>
      </c>
      <c r="I192" s="17">
        <v>132075.25</v>
      </c>
      <c r="J192" s="17">
        <v>126792.24</v>
      </c>
      <c r="K192" s="17">
        <v>5283.01</v>
      </c>
      <c r="L192" s="17">
        <v>5283.01</v>
      </c>
      <c r="M192" s="17">
        <v>5283.01</v>
      </c>
      <c r="N192" s="17">
        <v>5283.01</v>
      </c>
      <c r="O192" s="22">
        <f>SUM(Tabela8[[#This Row],[Realizado - Julho]:[Realizado - Outubro]])</f>
        <v>21132.04</v>
      </c>
      <c r="P192" s="22">
        <f>Tabela8[[#This Row],[Saldo julho/25]]-Tabela8[[#This Row],[Total realizado até out/2025]]</f>
        <v>105660.20000000001</v>
      </c>
      <c r="Q192" s="17">
        <v>5283.01</v>
      </c>
      <c r="R192" s="17">
        <f>Tabela8[[#This Row],[Realizado - Novembro]]+Tabela8[[#This Row],[Total realizado até out/2025]]</f>
        <v>26415.050000000003</v>
      </c>
      <c r="S192" s="17">
        <f>Tabela8[[#This Row],[Saldo de Outubro]]-Tabela8[[#This Row],[Realizado - Novembro]]</f>
        <v>100377.19000000002</v>
      </c>
      <c r="T192" s="17">
        <v>5283.01</v>
      </c>
      <c r="U192" s="17">
        <f>Tabela8[[#This Row],[Realizado - Dezembro]]+Tabela8[[#This Row],[Total realizado até novembro]]</f>
        <v>31698.060000000005</v>
      </c>
      <c r="V192" s="14">
        <f>Tabela8[[#This Row],[Saldo de Novembro]]-Tabela8[[#This Row],[Realizado - Dezembro]]</f>
        <v>95094.180000000022</v>
      </c>
      <c r="W192" s="3">
        <v>0</v>
      </c>
      <c r="X192" s="3">
        <f>Tabela8[[#This Row],[Total realizado até Dezembro]]+Tabela8[[#This Row],[Realizado - Janeiro]]</f>
        <v>31698.060000000005</v>
      </c>
      <c r="Y192" s="3">
        <f>Tabela8[[#This Row],[Saldo de Dezembro]]-Tabela8[[#This Row],[Realizado - Janeiro]]</f>
        <v>95094.180000000022</v>
      </c>
      <c r="Z192" s="14">
        <v>5283.01</v>
      </c>
      <c r="AA192" s="3">
        <v>36981.070000000007</v>
      </c>
      <c r="AB192" s="14">
        <v>89811.170000000027</v>
      </c>
      <c r="AC192" s="4">
        <v>10566.02</v>
      </c>
      <c r="AD192" s="55">
        <f>Tabela8[[#This Row],[Total realizado até Fevereiro]]+Tabela8[[#This Row],[Realizado - Março]]</f>
        <v>47547.090000000011</v>
      </c>
      <c r="AE192" s="55">
        <f>Tabela8[[#This Row],[Saldo de Fevereiro]]-Tabela8[[#This Row],[Realizado - Março]]</f>
        <v>79245.150000000023</v>
      </c>
    </row>
    <row r="193" spans="2:31" s="15" customFormat="1" ht="14.15" customHeight="1" x14ac:dyDescent="0.35">
      <c r="B193" s="36" t="s">
        <v>756</v>
      </c>
      <c r="C193" s="16" t="s">
        <v>28</v>
      </c>
      <c r="D193" s="16" t="s">
        <v>757</v>
      </c>
      <c r="E193" s="16" t="s">
        <v>764</v>
      </c>
      <c r="F193" s="16" t="s">
        <v>765</v>
      </c>
      <c r="G193" s="16" t="s">
        <v>281</v>
      </c>
      <c r="H193" s="16" t="s">
        <v>763</v>
      </c>
      <c r="I193" s="17">
        <v>253012.35</v>
      </c>
      <c r="J193" s="17">
        <v>0</v>
      </c>
      <c r="K193" s="35">
        <v>0</v>
      </c>
      <c r="L193" s="35">
        <v>0</v>
      </c>
      <c r="M193" s="35">
        <v>0</v>
      </c>
      <c r="N193" s="35">
        <v>0</v>
      </c>
      <c r="O193" s="22">
        <f>SUM(Tabela8[[#This Row],[Realizado - Julho]:[Realizado - Outubro]])</f>
        <v>0</v>
      </c>
      <c r="P193" s="17">
        <v>253012.35</v>
      </c>
      <c r="Q193" s="17">
        <v>8756.26</v>
      </c>
      <c r="R193" s="17">
        <f>Tabela8[[#This Row],[Realizado - Novembro]]+Tabela8[[#This Row],[Total realizado até out/2025]]</f>
        <v>8756.26</v>
      </c>
      <c r="S193" s="17">
        <f>Tabela8[[#This Row],[Saldo de Outubro]]-Tabela8[[#This Row],[Realizado - Novembro]]</f>
        <v>244256.09</v>
      </c>
      <c r="T193" s="17">
        <v>8756.26</v>
      </c>
      <c r="U193" s="17">
        <f>Tabela8[[#This Row],[Realizado - Dezembro]]+Tabela8[[#This Row],[Total realizado até novembro]]</f>
        <v>17512.52</v>
      </c>
      <c r="V193" s="14">
        <f>Tabela8[[#This Row],[Saldo de Novembro]]-Tabela8[[#This Row],[Realizado - Dezembro]]</f>
        <v>235499.83</v>
      </c>
      <c r="W193" s="3">
        <v>8756.26</v>
      </c>
      <c r="X193" s="3">
        <f>Tabela8[[#This Row],[Total realizado até Dezembro]]+Tabela8[[#This Row],[Realizado - Janeiro]]</f>
        <v>26268.78</v>
      </c>
      <c r="Y193" s="3">
        <f>Tabela8[[#This Row],[Saldo de Dezembro]]-Tabela8[[#This Row],[Realizado - Janeiro]]</f>
        <v>226743.56999999998</v>
      </c>
      <c r="Z193" s="14">
        <v>5283.01</v>
      </c>
      <c r="AA193" s="3">
        <v>31551.79</v>
      </c>
      <c r="AB193" s="14">
        <v>221460.55999999997</v>
      </c>
      <c r="AC193" s="4">
        <v>0</v>
      </c>
      <c r="AD193" s="55">
        <f>Tabela8[[#This Row],[Total realizado até Fevereiro]]+Tabela8[[#This Row],[Realizado - Março]]</f>
        <v>31551.79</v>
      </c>
      <c r="AE193" s="55">
        <f>Tabela8[[#This Row],[Saldo de Fevereiro]]-Tabela8[[#This Row],[Realizado - Março]]</f>
        <v>221460.55999999997</v>
      </c>
    </row>
    <row r="194" spans="2:31" s="15" customFormat="1" ht="14.15" customHeight="1" x14ac:dyDescent="0.35">
      <c r="B194" s="36" t="s">
        <v>766</v>
      </c>
      <c r="C194" s="16" t="s">
        <v>28</v>
      </c>
      <c r="D194" s="36" t="s">
        <v>767</v>
      </c>
      <c r="E194" s="16" t="s">
        <v>768</v>
      </c>
      <c r="F194" s="16" t="s">
        <v>769</v>
      </c>
      <c r="G194" s="16" t="s">
        <v>367</v>
      </c>
      <c r="H194" s="16" t="s">
        <v>770</v>
      </c>
      <c r="I194" s="17">
        <v>96092.66</v>
      </c>
      <c r="J194" s="17">
        <v>1639219.44</v>
      </c>
      <c r="K194" s="17">
        <v>29728.54</v>
      </c>
      <c r="L194" s="17">
        <v>29728.54</v>
      </c>
      <c r="M194" s="19">
        <v>29728.54</v>
      </c>
      <c r="N194" s="17">
        <v>29728.54</v>
      </c>
      <c r="O194" s="22">
        <f>SUM(Tabela8[[#This Row],[Realizado - Julho]:[Realizado - Outubro]])</f>
        <v>118914.16</v>
      </c>
      <c r="P194" s="22">
        <f>Tabela8[[#This Row],[Saldo julho/25]]-Tabela8[[#This Row],[Total realizado até out/2025]]</f>
        <v>1520305.28</v>
      </c>
      <c r="Q194" s="17">
        <v>29832.25</v>
      </c>
      <c r="R194" s="17">
        <f>Tabela8[[#This Row],[Realizado - Novembro]]+Tabela8[[#This Row],[Total realizado até out/2025]]</f>
        <v>148746.41</v>
      </c>
      <c r="S194" s="17">
        <f>Tabela8[[#This Row],[Saldo de Outubro]]-Tabela8[[#This Row],[Realizado - Novembro]]</f>
        <v>1490473.03</v>
      </c>
      <c r="T194" s="17">
        <v>29832.25</v>
      </c>
      <c r="U194" s="17">
        <f>Tabela8[[#This Row],[Realizado - Dezembro]]+Tabela8[[#This Row],[Total realizado até novembro]]</f>
        <v>178578.66</v>
      </c>
      <c r="V194" s="14">
        <f>Tabela8[[#This Row],[Saldo de Novembro]]-Tabela8[[#This Row],[Realizado - Dezembro]]</f>
        <v>1460640.78</v>
      </c>
      <c r="W194" s="3">
        <v>59664.5</v>
      </c>
      <c r="X194" s="3">
        <f>Tabela8[[#This Row],[Total realizado até Dezembro]]+Tabela8[[#This Row],[Realizado - Janeiro]]</f>
        <v>238243.16</v>
      </c>
      <c r="Y194" s="3">
        <f>Tabela8[[#This Row],[Saldo de Dezembro]]-Tabela8[[#This Row],[Realizado - Janeiro]]</f>
        <v>1400976.28</v>
      </c>
      <c r="Z194" s="14">
        <v>0</v>
      </c>
      <c r="AA194" s="3">
        <v>238243.16</v>
      </c>
      <c r="AB194" s="14">
        <v>1400976.28</v>
      </c>
      <c r="AC194" s="4">
        <v>30353.18</v>
      </c>
      <c r="AD194" s="55">
        <f>Tabela8[[#This Row],[Total realizado até Fevereiro]]+Tabela8[[#This Row],[Realizado - Março]]</f>
        <v>268596.34000000003</v>
      </c>
      <c r="AE194" s="55">
        <f>Tabela8[[#This Row],[Saldo de Fevereiro]]-Tabela8[[#This Row],[Realizado - Março]]</f>
        <v>1370623.1</v>
      </c>
    </row>
    <row r="195" spans="2:31" s="15" customFormat="1" ht="14.15" customHeight="1" x14ac:dyDescent="0.35">
      <c r="B195" s="36" t="s">
        <v>771</v>
      </c>
      <c r="C195" s="16" t="s">
        <v>28</v>
      </c>
      <c r="D195" s="16" t="s">
        <v>772</v>
      </c>
      <c r="E195" s="16" t="s">
        <v>773</v>
      </c>
      <c r="F195" s="16" t="s">
        <v>774</v>
      </c>
      <c r="G195" s="16" t="s">
        <v>775</v>
      </c>
      <c r="H195" s="16" t="s">
        <v>776</v>
      </c>
      <c r="I195" s="17">
        <v>0</v>
      </c>
      <c r="J195" s="17">
        <v>222437.19</v>
      </c>
      <c r="K195" s="17">
        <v>46634.1</v>
      </c>
      <c r="L195" s="17">
        <v>31037.74</v>
      </c>
      <c r="M195" s="17">
        <v>15518.87</v>
      </c>
      <c r="N195" s="17">
        <v>15518.87</v>
      </c>
      <c r="O195" s="22">
        <f>SUM(Tabela8[[#This Row],[Realizado - Julho]:[Realizado - Outubro]])</f>
        <v>108709.57999999999</v>
      </c>
      <c r="P195" s="22">
        <f>Tabela8[[#This Row],[Saldo julho/25]]-Tabela8[[#This Row],[Total realizado até out/2025]]</f>
        <v>113727.61000000002</v>
      </c>
      <c r="Q195" s="17">
        <v>15518.87</v>
      </c>
      <c r="R195" s="17">
        <f>Tabela8[[#This Row],[Realizado - Novembro]]+Tabela8[[#This Row],[Total realizado até out/2025]]</f>
        <v>124228.44999999998</v>
      </c>
      <c r="S195" s="17">
        <f>Tabela8[[#This Row],[Saldo de Outubro]]-Tabela8[[#This Row],[Realizado - Novembro]]</f>
        <v>98208.74000000002</v>
      </c>
      <c r="T195" s="17">
        <v>15518.87</v>
      </c>
      <c r="U195" s="17">
        <f>Tabela8[[#This Row],[Realizado - Dezembro]]+Tabela8[[#This Row],[Total realizado até novembro]]</f>
        <v>139747.31999999998</v>
      </c>
      <c r="V195" s="14">
        <f>Tabela8[[#This Row],[Saldo de Novembro]]-Tabela8[[#This Row],[Realizado - Dezembro]]</f>
        <v>82689.870000000024</v>
      </c>
      <c r="W195" s="3">
        <v>0</v>
      </c>
      <c r="X195" s="3">
        <f>Tabela8[[#This Row],[Total realizado até Dezembro]]+Tabela8[[#This Row],[Realizado - Janeiro]]</f>
        <v>139747.31999999998</v>
      </c>
      <c r="Y195" s="3">
        <f>Tabela8[[#This Row],[Saldo de Dezembro]]-Tabela8[[#This Row],[Realizado - Janeiro]]</f>
        <v>82689.870000000024</v>
      </c>
      <c r="Z195" s="17">
        <v>15518.87</v>
      </c>
      <c r="AA195" s="3">
        <v>155266.18999999997</v>
      </c>
      <c r="AB195" s="14">
        <v>67171.000000000029</v>
      </c>
      <c r="AC195" s="4">
        <v>15518.87</v>
      </c>
      <c r="AD195" s="55">
        <f>Tabela8[[#This Row],[Total realizado até Fevereiro]]+Tabela8[[#This Row],[Realizado - Março]]</f>
        <v>170785.05999999997</v>
      </c>
      <c r="AE195" s="55">
        <f>Tabela8[[#This Row],[Saldo de Fevereiro]]-Tabela8[[#This Row],[Realizado - Março]]</f>
        <v>51652.130000000026</v>
      </c>
    </row>
    <row r="196" spans="2:31" s="15" customFormat="1" ht="14.15" customHeight="1" x14ac:dyDescent="0.35">
      <c r="B196" s="36" t="s">
        <v>771</v>
      </c>
      <c r="C196" s="16" t="s">
        <v>28</v>
      </c>
      <c r="D196" s="16" t="s">
        <v>772</v>
      </c>
      <c r="E196" s="16" t="s">
        <v>777</v>
      </c>
      <c r="F196" s="16" t="s">
        <v>778</v>
      </c>
      <c r="G196" s="16" t="s">
        <v>779</v>
      </c>
      <c r="H196" s="16" t="s">
        <v>776</v>
      </c>
      <c r="I196" s="17">
        <v>0</v>
      </c>
      <c r="J196" s="17">
        <v>224038.87</v>
      </c>
      <c r="K196" s="17">
        <v>15594.36</v>
      </c>
      <c r="L196" s="17">
        <v>15594.36</v>
      </c>
      <c r="M196" s="17">
        <v>15594.36</v>
      </c>
      <c r="N196" s="17">
        <v>15594.36</v>
      </c>
      <c r="O196" s="22">
        <f>SUM(Tabela8[[#This Row],[Realizado - Julho]:[Realizado - Outubro]])</f>
        <v>62377.440000000002</v>
      </c>
      <c r="P196" s="22">
        <f>Tabela8[[#This Row],[Saldo julho/25]]-Tabela8[[#This Row],[Total realizado até out/2025]]</f>
        <v>161661.43</v>
      </c>
      <c r="Q196" s="17">
        <v>15594.36</v>
      </c>
      <c r="R196" s="17">
        <f>Tabela8[[#This Row],[Realizado - Novembro]]+Tabela8[[#This Row],[Total realizado até out/2025]]</f>
        <v>77971.8</v>
      </c>
      <c r="S196" s="17">
        <f>Tabela8[[#This Row],[Saldo de Outubro]]-Tabela8[[#This Row],[Realizado - Novembro]]</f>
        <v>146067.07</v>
      </c>
      <c r="T196" s="17">
        <v>15594.36</v>
      </c>
      <c r="U196" s="17">
        <f>Tabela8[[#This Row],[Realizado - Dezembro]]+Tabela8[[#This Row],[Total realizado até novembro]]</f>
        <v>93566.16</v>
      </c>
      <c r="V196" s="14">
        <f>Tabela8[[#This Row],[Saldo de Novembro]]-Tabela8[[#This Row],[Realizado - Dezembro]]</f>
        <v>130472.71</v>
      </c>
      <c r="W196" s="3">
        <v>0</v>
      </c>
      <c r="X196" s="3">
        <f>Tabela8[[#This Row],[Total realizado até Dezembro]]+Tabela8[[#This Row],[Realizado - Janeiro]]</f>
        <v>93566.16</v>
      </c>
      <c r="Y196" s="3">
        <f>Tabela8[[#This Row],[Saldo de Dezembro]]-Tabela8[[#This Row],[Realizado - Janeiro]]</f>
        <v>130472.71</v>
      </c>
      <c r="Z196" s="17">
        <v>15594.36</v>
      </c>
      <c r="AA196" s="3">
        <v>109160.52</v>
      </c>
      <c r="AB196" s="14">
        <v>114878.35</v>
      </c>
      <c r="AC196" s="4">
        <v>15594.36</v>
      </c>
      <c r="AD196" s="55">
        <f>Tabela8[[#This Row],[Total realizado até Fevereiro]]+Tabela8[[#This Row],[Realizado - Março]]</f>
        <v>124754.88</v>
      </c>
      <c r="AE196" s="55">
        <f>Tabela8[[#This Row],[Saldo de Fevereiro]]-Tabela8[[#This Row],[Realizado - Março]]</f>
        <v>99283.99</v>
      </c>
    </row>
    <row r="197" spans="2:31" s="15" customFormat="1" ht="14.15" customHeight="1" x14ac:dyDescent="0.35">
      <c r="B197" s="36" t="s">
        <v>771</v>
      </c>
      <c r="C197" s="16" t="s">
        <v>28</v>
      </c>
      <c r="D197" s="16" t="s">
        <v>772</v>
      </c>
      <c r="E197" s="16" t="s">
        <v>780</v>
      </c>
      <c r="F197" s="16" t="s">
        <v>781</v>
      </c>
      <c r="G197" s="16" t="s">
        <v>782</v>
      </c>
      <c r="H197" s="16" t="s">
        <v>776</v>
      </c>
      <c r="I197" s="17">
        <v>221919.9</v>
      </c>
      <c r="J197" s="17">
        <v>206401.03</v>
      </c>
      <c r="K197" s="17">
        <v>15518.87</v>
      </c>
      <c r="L197" s="17">
        <v>15518.87</v>
      </c>
      <c r="M197" s="17">
        <v>15518.87</v>
      </c>
      <c r="N197" s="17">
        <v>15518.87</v>
      </c>
      <c r="O197" s="22">
        <f>SUM(Tabela8[[#This Row],[Realizado - Julho]:[Realizado - Outubro]])</f>
        <v>62075.48</v>
      </c>
      <c r="P197" s="22">
        <f>Tabela8[[#This Row],[Saldo julho/25]]-Tabela8[[#This Row],[Total realizado até out/2025]]</f>
        <v>144325.54999999999</v>
      </c>
      <c r="Q197" s="17">
        <v>15518.87</v>
      </c>
      <c r="R197" s="17">
        <f>Tabela8[[#This Row],[Realizado - Novembro]]+Tabela8[[#This Row],[Total realizado até out/2025]]</f>
        <v>77594.350000000006</v>
      </c>
      <c r="S197" s="17">
        <f>Tabela8[[#This Row],[Saldo de Outubro]]-Tabela8[[#This Row],[Realizado - Novembro]]</f>
        <v>128806.68</v>
      </c>
      <c r="T197" s="17">
        <v>15518.87</v>
      </c>
      <c r="U197" s="17">
        <f>Tabela8[[#This Row],[Realizado - Dezembro]]+Tabela8[[#This Row],[Total realizado até novembro]]</f>
        <v>93113.22</v>
      </c>
      <c r="V197" s="14">
        <f>Tabela8[[#This Row],[Saldo de Novembro]]-Tabela8[[#This Row],[Realizado - Dezembro]]</f>
        <v>113287.81</v>
      </c>
      <c r="W197" s="3">
        <v>0</v>
      </c>
      <c r="X197" s="3">
        <f>Tabela8[[#This Row],[Total realizado até Dezembro]]+Tabela8[[#This Row],[Realizado - Janeiro]]</f>
        <v>93113.22</v>
      </c>
      <c r="Y197" s="3">
        <f>Tabela8[[#This Row],[Saldo de Dezembro]]-Tabela8[[#This Row],[Realizado - Janeiro]]</f>
        <v>113287.81</v>
      </c>
      <c r="Z197" s="17">
        <v>15518.87</v>
      </c>
      <c r="AA197" s="3">
        <v>108632.09</v>
      </c>
      <c r="AB197" s="14">
        <v>97768.94</v>
      </c>
      <c r="AC197" s="4">
        <v>15518.87</v>
      </c>
      <c r="AD197" s="55">
        <f>Tabela8[[#This Row],[Total realizado até Fevereiro]]+Tabela8[[#This Row],[Realizado - Março]]</f>
        <v>124150.95999999999</v>
      </c>
      <c r="AE197" s="55">
        <f>Tabela8[[#This Row],[Saldo de Fevereiro]]-Tabela8[[#This Row],[Realizado - Março]]</f>
        <v>82250.070000000007</v>
      </c>
    </row>
    <row r="198" spans="2:31" s="15" customFormat="1" ht="14.15" customHeight="1" x14ac:dyDescent="0.35">
      <c r="B198" s="36" t="s">
        <v>783</v>
      </c>
      <c r="C198" s="16" t="s">
        <v>28</v>
      </c>
      <c r="D198" s="16" t="s">
        <v>784</v>
      </c>
      <c r="E198" s="16" t="s">
        <v>785</v>
      </c>
      <c r="F198" s="16" t="s">
        <v>786</v>
      </c>
      <c r="G198" s="16" t="s">
        <v>787</v>
      </c>
      <c r="H198" s="16" t="s">
        <v>788</v>
      </c>
      <c r="I198" s="17">
        <v>0</v>
      </c>
      <c r="J198" s="17">
        <v>96384</v>
      </c>
      <c r="K198" s="17">
        <v>0</v>
      </c>
      <c r="L198" s="17">
        <v>0</v>
      </c>
      <c r="M198" s="17"/>
      <c r="N198" s="17">
        <v>17810</v>
      </c>
      <c r="O198" s="22">
        <f>SUM(Tabela8[[#This Row],[Realizado - Julho]:[Realizado - Outubro]])</f>
        <v>17810</v>
      </c>
      <c r="P198" s="22">
        <f>Tabela8[[#This Row],[Saldo julho/25]]-Tabela8[[#This Row],[Total realizado até out/2025]]</f>
        <v>78574</v>
      </c>
      <c r="Q198" s="17">
        <v>5800</v>
      </c>
      <c r="R198" s="17">
        <f>Tabela8[[#This Row],[Realizado - Novembro]]+Tabela8[[#This Row],[Total realizado até out/2025]]</f>
        <v>23610</v>
      </c>
      <c r="S198" s="17">
        <f>Tabela8[[#This Row],[Saldo de Outubro]]-Tabela8[[#This Row],[Realizado - Novembro]]</f>
        <v>72774</v>
      </c>
      <c r="T198" s="17">
        <v>0</v>
      </c>
      <c r="U198" s="17">
        <f>Tabela8[[#This Row],[Realizado - Dezembro]]+Tabela8[[#This Row],[Total realizado até novembro]]</f>
        <v>23610</v>
      </c>
      <c r="V198" s="14">
        <f>Tabela8[[#This Row],[Saldo de Novembro]]-Tabela8[[#This Row],[Realizado - Dezembro]]</f>
        <v>72774</v>
      </c>
      <c r="W198" s="3">
        <v>0</v>
      </c>
      <c r="X198" s="3">
        <f>Tabela8[[#This Row],[Total realizado até Dezembro]]+Tabela8[[#This Row],[Realizado - Janeiro]]</f>
        <v>23610</v>
      </c>
      <c r="Y198" s="3">
        <f>Tabela8[[#This Row],[Saldo de Dezembro]]-Tabela8[[#This Row],[Realizado - Janeiro]]</f>
        <v>72774</v>
      </c>
      <c r="Z198" s="14">
        <v>0</v>
      </c>
      <c r="AA198" s="3">
        <f>Tabela8[[#This Row],[Total realizado até Janeiro]]+Tabela8[[#This Row],[Realizado - Fevereiro]]</f>
        <v>23610</v>
      </c>
      <c r="AB198" s="14">
        <f>Tabela8[[#This Row],[Saldo de Janeiro]]-Tabela8[[#This Row],[Realizado - Fevereiro]]</f>
        <v>72774</v>
      </c>
      <c r="AC198" s="4">
        <v>0</v>
      </c>
      <c r="AD198" s="55">
        <f>Tabela8[[#This Row],[Total realizado até Fevereiro]]+Tabela8[[#This Row],[Realizado - Março]]</f>
        <v>23610</v>
      </c>
      <c r="AE198" s="55">
        <f>Tabela8[[#This Row],[Saldo de Fevereiro]]-Tabela8[[#This Row],[Realizado - Março]]</f>
        <v>72774</v>
      </c>
    </row>
    <row r="199" spans="2:31" s="15" customFormat="1" ht="14.15" customHeight="1" x14ac:dyDescent="0.35">
      <c r="B199" s="36" t="s">
        <v>783</v>
      </c>
      <c r="C199" s="16" t="s">
        <v>28</v>
      </c>
      <c r="D199" s="16" t="s">
        <v>784</v>
      </c>
      <c r="E199" s="16" t="s">
        <v>789</v>
      </c>
      <c r="F199" s="16" t="s">
        <v>790</v>
      </c>
      <c r="G199" s="16" t="s">
        <v>791</v>
      </c>
      <c r="H199" s="16">
        <v>0</v>
      </c>
      <c r="I199" s="17">
        <v>0</v>
      </c>
      <c r="J199" s="17">
        <v>127559.5</v>
      </c>
      <c r="K199" s="14">
        <v>0</v>
      </c>
      <c r="L199" s="14">
        <v>0</v>
      </c>
      <c r="M199" s="14">
        <v>0</v>
      </c>
      <c r="N199" s="14">
        <v>0</v>
      </c>
      <c r="O199" s="14">
        <f>SUM(Tabela8[[#This Row],[Realizado - Julho]:[Realizado - Outubro]])</f>
        <v>0</v>
      </c>
      <c r="P199" s="14">
        <f>Tabela8[[#This Row],[Saldo julho/25]]-Tabela8[[#This Row],[Total realizado até out/2025]]</f>
        <v>127559.5</v>
      </c>
      <c r="Q199" s="14">
        <v>0</v>
      </c>
      <c r="R199" s="14">
        <v>0</v>
      </c>
      <c r="S199" s="17">
        <f>Tabela8[[#This Row],[Saldo de Outubro]]-Tabela8[[#This Row],[Realizado - Novembro]]</f>
        <v>127559.5</v>
      </c>
      <c r="T199" s="17"/>
      <c r="U199" s="14">
        <f>Tabela8[[#This Row],[Realizado - Dezembro]]+Tabela8[[#This Row],[Total realizado até novembro]]</f>
        <v>0</v>
      </c>
      <c r="V199" s="14">
        <f>Tabela8[[#This Row],[Saldo de Outubro]]-Tabela8[[#This Row],[Realizado - Novembro]]</f>
        <v>127559.5</v>
      </c>
      <c r="W199" s="3">
        <v>10000</v>
      </c>
      <c r="X199" s="3">
        <f>Tabela8[[#This Row],[Total realizado até Dezembro]]+Tabela8[[#This Row],[Realizado - Janeiro]]</f>
        <v>10000</v>
      </c>
      <c r="Y199" s="3">
        <f>Tabela8[[#This Row],[Saldo de Dezembro]]-Tabela8[[#This Row],[Realizado - Janeiro]]</f>
        <v>117559.5</v>
      </c>
      <c r="Z199" s="14">
        <v>1450</v>
      </c>
      <c r="AA199" s="3">
        <f>Tabela8[[#This Row],[Total realizado até Janeiro]]+Tabela8[[#This Row],[Realizado - Fevereiro]]</f>
        <v>11450</v>
      </c>
      <c r="AB199" s="17">
        <f>Tabela8[[#This Row],[Saldo de Janeiro]]-Tabela8[[#This Row],[Realizado - Fevereiro]]</f>
        <v>116109.5</v>
      </c>
      <c r="AC199" s="4">
        <v>0</v>
      </c>
      <c r="AD199" s="55">
        <f>Tabela8[[#This Row],[Total realizado até Fevereiro]]+Tabela8[[#This Row],[Realizado - Março]]</f>
        <v>11450</v>
      </c>
      <c r="AE199" s="55">
        <f>Tabela8[[#This Row],[Saldo de Fevereiro]]-Tabela8[[#This Row],[Realizado - Março]]</f>
        <v>116109.5</v>
      </c>
    </row>
    <row r="200" spans="2:31" s="15" customFormat="1" ht="14.15" customHeight="1" x14ac:dyDescent="0.35">
      <c r="B200" s="36" t="s">
        <v>783</v>
      </c>
      <c r="C200" s="16" t="s">
        <v>28</v>
      </c>
      <c r="D200" s="16" t="s">
        <v>784</v>
      </c>
      <c r="E200" s="16" t="s">
        <v>792</v>
      </c>
      <c r="F200" s="16" t="s">
        <v>793</v>
      </c>
      <c r="G200" s="16" t="s">
        <v>794</v>
      </c>
      <c r="H200" s="16">
        <v>0</v>
      </c>
      <c r="I200" s="17">
        <v>0</v>
      </c>
      <c r="J200" s="17">
        <v>272100</v>
      </c>
      <c r="K200" s="14">
        <v>0</v>
      </c>
      <c r="L200" s="14">
        <v>0</v>
      </c>
      <c r="M200" s="14">
        <v>18000</v>
      </c>
      <c r="N200" s="14">
        <v>0</v>
      </c>
      <c r="O200" s="14">
        <f>SUM(Tabela8[[#This Row],[Realizado - Julho]:[Realizado - Outubro]])</f>
        <v>18000</v>
      </c>
      <c r="P200" s="14">
        <f>Tabela8[[#This Row],[Saldo julho/25]]-Tabela8[[#This Row],[Total realizado até out/2025]]</f>
        <v>254100</v>
      </c>
      <c r="Q200" s="14">
        <v>0</v>
      </c>
      <c r="R200" s="14">
        <f>Tabela8[[#This Row],[Realizado - Novembro]]+Tabela8[[#This Row],[Total realizado até out/2025]]</f>
        <v>18000</v>
      </c>
      <c r="S200" s="17">
        <f>Tabela8[[#This Row],[Saldo de Outubro]]-Tabela8[[#This Row],[Realizado - Novembro]]</f>
        <v>254100</v>
      </c>
      <c r="T200" s="17">
        <v>24000</v>
      </c>
      <c r="U200" s="14">
        <f>Tabela8[[#This Row],[Realizado - Dezembro]]+Tabela8[[#This Row],[Total realizado até novembro]]</f>
        <v>42000</v>
      </c>
      <c r="V200" s="14">
        <f>Tabela8[[#This Row],[Saldo de Novembro]]-Tabela8[[#This Row],[Realizado - Dezembro]]</f>
        <v>230100</v>
      </c>
      <c r="W200" s="3">
        <v>0</v>
      </c>
      <c r="X200" s="3">
        <f>Tabela8[[#This Row],[Total realizado até Dezembro]]+Tabela8[[#This Row],[Realizado - Janeiro]]</f>
        <v>42000</v>
      </c>
      <c r="Y200" s="3">
        <f>Tabela8[[#This Row],[Saldo de Dezembro]]-Tabela8[[#This Row],[Realizado - Janeiro]]</f>
        <v>230100</v>
      </c>
      <c r="Z200" s="14">
        <v>59150</v>
      </c>
      <c r="AA200" s="3">
        <f>Tabela8[[#This Row],[Total realizado até Janeiro]]+Tabela8[[#This Row],[Realizado - Fevereiro]]</f>
        <v>101150</v>
      </c>
      <c r="AB200" s="17">
        <f>Tabela8[[#This Row],[Saldo de Janeiro]]-Tabela8[[#This Row],[Realizado - Fevereiro]]</f>
        <v>170950</v>
      </c>
      <c r="AC200" s="4">
        <v>0</v>
      </c>
      <c r="AD200" s="55">
        <f>Tabela8[[#This Row],[Total realizado até Fevereiro]]+Tabela8[[#This Row],[Realizado - Março]]</f>
        <v>101150</v>
      </c>
      <c r="AE200" s="55">
        <f>Tabela8[[#This Row],[Saldo de Fevereiro]]-Tabela8[[#This Row],[Realizado - Março]]</f>
        <v>170950</v>
      </c>
    </row>
    <row r="201" spans="2:31" s="15" customFormat="1" ht="14.15" customHeight="1" x14ac:dyDescent="0.35">
      <c r="B201" s="36" t="s">
        <v>783</v>
      </c>
      <c r="C201" s="16" t="s">
        <v>28</v>
      </c>
      <c r="D201" s="16" t="s">
        <v>784</v>
      </c>
      <c r="E201" s="16" t="s">
        <v>795</v>
      </c>
      <c r="F201" s="16" t="s">
        <v>796</v>
      </c>
      <c r="G201" s="16" t="s">
        <v>797</v>
      </c>
      <c r="H201" s="52" t="s">
        <v>798</v>
      </c>
      <c r="I201" s="33">
        <v>0</v>
      </c>
      <c r="J201" s="33">
        <v>225925.44</v>
      </c>
      <c r="K201" s="33">
        <v>0</v>
      </c>
      <c r="L201" s="33">
        <v>0</v>
      </c>
      <c r="M201" s="53">
        <v>6760</v>
      </c>
      <c r="N201" s="33">
        <v>42250</v>
      </c>
      <c r="O201" s="23">
        <f>SUM(Tabela8[[#This Row],[Realizado - Julho]:[Realizado - Outubro]])</f>
        <v>49010</v>
      </c>
      <c r="P201" s="23">
        <f>Tabela8[[#This Row],[Saldo julho/25]]-Tabela8[[#This Row],[Total realizado até out/2025]]</f>
        <v>176915.44</v>
      </c>
      <c r="Q201" s="37">
        <v>0</v>
      </c>
      <c r="R201" s="33">
        <f>Tabela8[[#This Row],[Realizado - Novembro]]+Tabela8[[#This Row],[Total realizado até out/2025]]</f>
        <v>49010</v>
      </c>
      <c r="S201" s="33">
        <f>Tabela8[[#This Row],[Saldo de Outubro]]-Tabela8[[#This Row],[Realizado - Novembro]]</f>
        <v>176915.44</v>
      </c>
      <c r="T201" s="33">
        <v>4590</v>
      </c>
      <c r="U201" s="33">
        <f>Tabela8[[#This Row],[Realizado - Dezembro]]+Tabela8[[#This Row],[Total realizado até novembro]]</f>
        <v>53600</v>
      </c>
      <c r="V201" s="37">
        <f>Tabela8[[#This Row],[Saldo de Novembro]]-Tabela8[[#This Row],[Realizado - Dezembro]]</f>
        <v>172325.44</v>
      </c>
      <c r="W201" s="41">
        <v>0</v>
      </c>
      <c r="X201" s="41">
        <f>Tabela8[[#This Row],[Total realizado até Dezembro]]+Tabela8[[#This Row],[Realizado - Janeiro]]</f>
        <v>53600</v>
      </c>
      <c r="Y201" s="41">
        <f>Tabela8[[#This Row],[Saldo de Dezembro]]-Tabela8[[#This Row],[Realizado - Janeiro]]</f>
        <v>172325.44</v>
      </c>
      <c r="Z201" s="37">
        <v>36240</v>
      </c>
      <c r="AA201" s="41">
        <v>17878.93</v>
      </c>
      <c r="AB201" s="37">
        <f>Tabela8[[#This Row],[Saldo de Janeiro]]-Tabela8[[#This Row],[Realizado - Fevereiro]]</f>
        <v>136085.44</v>
      </c>
      <c r="AC201" s="4">
        <v>0</v>
      </c>
      <c r="AD201" s="55">
        <f>Tabela8[[#This Row],[Total realizado até Fevereiro]]+Tabela8[[#This Row],[Realizado - Março]]</f>
        <v>17878.93</v>
      </c>
      <c r="AE201" s="55">
        <f>Tabela8[[#This Row],[Saldo de Fevereiro]]-Tabela8[[#This Row],[Realizado - Março]]</f>
        <v>136085.44</v>
      </c>
    </row>
    <row r="202" spans="2:31" s="15" customFormat="1" ht="14.15" customHeight="1" x14ac:dyDescent="0.35">
      <c r="B202" s="36" t="s">
        <v>783</v>
      </c>
      <c r="C202" s="16" t="s">
        <v>28</v>
      </c>
      <c r="D202" s="16" t="s">
        <v>784</v>
      </c>
      <c r="E202" s="16" t="s">
        <v>799</v>
      </c>
      <c r="F202" s="16" t="s">
        <v>800</v>
      </c>
      <c r="G202" s="16" t="s">
        <v>801</v>
      </c>
      <c r="H202" s="16">
        <v>0</v>
      </c>
      <c r="I202" s="33">
        <v>0</v>
      </c>
      <c r="J202" s="33">
        <v>124060</v>
      </c>
      <c r="K202" s="38">
        <v>0</v>
      </c>
      <c r="L202" s="38">
        <v>0</v>
      </c>
      <c r="M202" s="38">
        <v>0</v>
      </c>
      <c r="N202" s="38">
        <v>8200</v>
      </c>
      <c r="O202" s="23">
        <f>SUM(Tabela8[[#This Row],[Realizado - Julho]:[Realizado - Outubro]])</f>
        <v>8200</v>
      </c>
      <c r="P202" s="38">
        <f>Tabela8[[#This Row],[Saldo julho/25]]-Tabela8[[#This Row],[Total realizado até out/2025]]</f>
        <v>115860</v>
      </c>
      <c r="Q202" s="37">
        <v>0</v>
      </c>
      <c r="R202" s="38">
        <v>0</v>
      </c>
      <c r="S202" s="33">
        <f>Tabela8[[#This Row],[Saldo de Outubro]]-Tabela8[[#This Row],[Realizado - Novembro]]</f>
        <v>115860</v>
      </c>
      <c r="T202" s="33">
        <v>0</v>
      </c>
      <c r="U202" s="38">
        <v>0</v>
      </c>
      <c r="V202" s="37">
        <f>Tabela8[[#This Row],[Saldo de Novembro]]-Tabela8[[#This Row],[Realizado - Dezembro]]</f>
        <v>115860</v>
      </c>
      <c r="W202" s="38">
        <v>0</v>
      </c>
      <c r="X202" s="38">
        <v>0</v>
      </c>
      <c r="Y202" s="41">
        <f>Tabela8[[#This Row],[Saldo de Dezembro]]-Tabela8[[#This Row],[Realizado - Janeiro]]</f>
        <v>115860</v>
      </c>
      <c r="Z202" s="38">
        <v>0</v>
      </c>
      <c r="AA202" s="38">
        <v>0</v>
      </c>
      <c r="AB202" s="37">
        <f>Tabela8[[#This Row],[Saldo de Janeiro]]-Tabela8[[#This Row],[Realizado - Fevereiro]]</f>
        <v>115860</v>
      </c>
      <c r="AC202" s="4">
        <v>0</v>
      </c>
      <c r="AD202" s="55">
        <f>Tabela8[[#This Row],[Total realizado até Fevereiro]]+Tabela8[[#This Row],[Realizado - Março]]</f>
        <v>0</v>
      </c>
      <c r="AE202" s="55">
        <f>Tabela8[[#This Row],[Saldo de Fevereiro]]-Tabela8[[#This Row],[Realizado - Março]]</f>
        <v>115860</v>
      </c>
    </row>
    <row r="203" spans="2:31" s="15" customFormat="1" ht="14.15" customHeight="1" x14ac:dyDescent="0.35">
      <c r="B203" s="36" t="s">
        <v>802</v>
      </c>
      <c r="C203" s="16" t="s">
        <v>28</v>
      </c>
      <c r="D203" s="16" t="s">
        <v>803</v>
      </c>
      <c r="E203" s="16" t="s">
        <v>804</v>
      </c>
      <c r="F203" s="16" t="s">
        <v>805</v>
      </c>
      <c r="G203" s="16" t="s">
        <v>260</v>
      </c>
      <c r="H203" s="16" t="s">
        <v>806</v>
      </c>
      <c r="I203" s="17">
        <v>0</v>
      </c>
      <c r="J203" s="17">
        <v>0</v>
      </c>
      <c r="K203" s="17">
        <v>0</v>
      </c>
      <c r="L203" s="17">
        <v>0</v>
      </c>
      <c r="M203" s="17">
        <v>0</v>
      </c>
      <c r="N203" s="17">
        <v>0</v>
      </c>
      <c r="O203" s="22">
        <f>SUM(Tabela8[[#This Row],[Realizado - Julho]:[Realizado - Outubro]])</f>
        <v>0</v>
      </c>
      <c r="P203" s="22">
        <f>Tabela8[[#This Row],[Saldo julho/25]]-Tabela8[[#This Row],[Total realizado até out/2025]]</f>
        <v>0</v>
      </c>
      <c r="Q203" s="17">
        <v>0</v>
      </c>
      <c r="R203" s="17">
        <f>Tabela8[[#This Row],[Realizado - Novembro]]+Tabela8[[#This Row],[Total realizado até out/2025]]</f>
        <v>0</v>
      </c>
      <c r="S203" s="17">
        <f>Tabela8[[#This Row],[Saldo de Outubro]]-Tabela8[[#This Row],[Realizado - Novembro]]</f>
        <v>0</v>
      </c>
      <c r="T203" s="17">
        <v>0</v>
      </c>
      <c r="U203" s="17">
        <f>Tabela8[[#This Row],[Realizado - Dezembro]]+Tabela8[[#This Row],[Total realizado até novembro]]</f>
        <v>0</v>
      </c>
      <c r="V203" s="14">
        <f>Tabela8[[#This Row],[Saldo de Novembro]]-Tabela8[[#This Row],[Realizado - Dezembro]]</f>
        <v>0</v>
      </c>
      <c r="W203" s="3">
        <v>0</v>
      </c>
      <c r="X203" s="3">
        <f>Tabela8[[#This Row],[Total realizado até Dezembro]]+Tabela8[[#This Row],[Realizado - Janeiro]]</f>
        <v>0</v>
      </c>
      <c r="Y203" s="3">
        <f>Tabela8[[#This Row],[Saldo de Dezembro]]-Tabela8[[#This Row],[Realizado - Janeiro]]</f>
        <v>0</v>
      </c>
      <c r="Z203" s="14">
        <v>0</v>
      </c>
      <c r="AA203" s="3">
        <f>Tabela8[[#This Row],[Total realizado até Janeiro]]+Tabela8[[#This Row],[Realizado - Fevereiro]]</f>
        <v>0</v>
      </c>
      <c r="AB203" s="14">
        <v>418814.84</v>
      </c>
      <c r="AC203" s="4">
        <v>0</v>
      </c>
      <c r="AD203" s="55">
        <f>Tabela8[[#This Row],[Total realizado até Fevereiro]]+Tabela8[[#This Row],[Realizado - Março]]</f>
        <v>0</v>
      </c>
      <c r="AE203" s="55">
        <f>Tabela8[[#This Row],[Saldo de Fevereiro]]-Tabela8[[#This Row],[Realizado - Março]]</f>
        <v>418814.84</v>
      </c>
    </row>
    <row r="204" spans="2:31" s="15" customFormat="1" ht="14.15" customHeight="1" x14ac:dyDescent="0.35">
      <c r="B204" s="36" t="s">
        <v>807</v>
      </c>
      <c r="C204" s="16" t="s">
        <v>28</v>
      </c>
      <c r="D204" s="36" t="s">
        <v>808</v>
      </c>
      <c r="E204" s="16" t="s">
        <v>809</v>
      </c>
      <c r="F204" s="16" t="s">
        <v>810</v>
      </c>
      <c r="G204" s="16" t="s">
        <v>39</v>
      </c>
      <c r="H204" s="16" t="s">
        <v>811</v>
      </c>
      <c r="I204" s="17">
        <v>353166.65</v>
      </c>
      <c r="J204" s="17">
        <v>814613.6</v>
      </c>
      <c r="K204" s="17"/>
      <c r="L204" s="17">
        <v>0</v>
      </c>
      <c r="M204" s="17">
        <v>0</v>
      </c>
      <c r="N204" s="17">
        <v>115314.5</v>
      </c>
      <c r="O204" s="22">
        <f>SUM(Tabela8[[#This Row],[Realizado - Julho]:[Realizado - Outubro]])</f>
        <v>115314.5</v>
      </c>
      <c r="P204" s="22">
        <f>Tabela8[[#This Row],[Saldo julho/25]]-Tabela8[[#This Row],[Total realizado até out/2025]]</f>
        <v>699299.1</v>
      </c>
      <c r="Q204" s="17">
        <v>19185</v>
      </c>
      <c r="R204" s="17">
        <f>Tabela8[[#This Row],[Realizado - Novembro]]+Tabela8[[#This Row],[Total realizado até out/2025]]</f>
        <v>134499.5</v>
      </c>
      <c r="S204" s="17">
        <f>Tabela8[[#This Row],[Saldo de Outubro]]-Tabela8[[#This Row],[Realizado - Novembro]]</f>
        <v>680114.1</v>
      </c>
      <c r="T204" s="17">
        <v>41998.67</v>
      </c>
      <c r="U204" s="17">
        <f>Tabela8[[#This Row],[Realizado - Dezembro]]+Tabela8[[#This Row],[Total realizado até novembro]]</f>
        <v>176498.16999999998</v>
      </c>
      <c r="V204" s="14">
        <f>Tabela8[[#This Row],[Saldo de Novembro]]-Tabela8[[#This Row],[Realizado - Dezembro]]</f>
        <v>638115.42999999993</v>
      </c>
      <c r="W204" s="3">
        <v>0</v>
      </c>
      <c r="X204" s="3">
        <f>Tabela8[[#This Row],[Total realizado até Dezembro]]+Tabela8[[#This Row],[Realizado - Janeiro]]</f>
        <v>176498.16999999998</v>
      </c>
      <c r="Y204" s="3">
        <f>Tabela8[[#This Row],[Saldo de Dezembro]]-Tabela8[[#This Row],[Realizado - Janeiro]]</f>
        <v>638115.42999999993</v>
      </c>
      <c r="Z204" s="3">
        <v>191980.7</v>
      </c>
      <c r="AA204" s="3">
        <v>368478.87</v>
      </c>
      <c r="AB204" s="14">
        <v>446134.72999999992</v>
      </c>
      <c r="AC204" s="4">
        <v>25020.36</v>
      </c>
      <c r="AD204" s="55">
        <f>Tabela8[[#This Row],[Total realizado até Fevereiro]]+Tabela8[[#This Row],[Realizado - Março]]</f>
        <v>393499.23</v>
      </c>
      <c r="AE204" s="55">
        <f>Tabela8[[#This Row],[Saldo de Fevereiro]]-Tabela8[[#This Row],[Realizado - Março]]</f>
        <v>421114.36999999994</v>
      </c>
    </row>
    <row r="205" spans="2:31" s="16" customFormat="1" ht="14.15" customHeight="1" x14ac:dyDescent="0.35">
      <c r="B205" s="36" t="s">
        <v>812</v>
      </c>
      <c r="C205" s="16" t="s">
        <v>28</v>
      </c>
      <c r="D205" s="16" t="s">
        <v>813</v>
      </c>
      <c r="E205" s="16" t="s">
        <v>814</v>
      </c>
      <c r="F205" s="16" t="s">
        <v>815</v>
      </c>
      <c r="G205" s="16" t="s">
        <v>39</v>
      </c>
      <c r="H205" s="37">
        <v>0</v>
      </c>
      <c r="I205" s="17">
        <v>0</v>
      </c>
      <c r="J205" s="17">
        <v>51157004.399999999</v>
      </c>
      <c r="K205" s="17">
        <v>2185983.06</v>
      </c>
      <c r="L205" s="17">
        <v>2190410.4500000002</v>
      </c>
      <c r="M205" s="17">
        <v>2238626.7000000002</v>
      </c>
      <c r="N205" s="17">
        <v>2117913.2000000002</v>
      </c>
      <c r="O205" s="22">
        <f>SUM(Tabela8[[#This Row],[Realizado - Julho]:[Realizado - Outubro]])</f>
        <v>8732933.4100000001</v>
      </c>
      <c r="P205" s="22">
        <f>Tabela8[[#This Row],[Saldo julho/25]]-Tabela8[[#This Row],[Total realizado até out/2025]]</f>
        <v>42424070.989999995</v>
      </c>
      <c r="Q205" s="22">
        <v>0</v>
      </c>
      <c r="R205" s="17">
        <f>Tabela8[[#This Row],[Realizado - Novembro]]+Tabela8[[#This Row],[Total realizado até out/2025]]</f>
        <v>8732933.4100000001</v>
      </c>
      <c r="S205" s="17">
        <f>Tabela8[[#This Row],[Saldo de Outubro]]-Tabela8[[#This Row],[Realizado - Novembro]]</f>
        <v>42424070.989999995</v>
      </c>
      <c r="T205" s="17">
        <v>0</v>
      </c>
      <c r="U205" s="17">
        <f>Tabela8[[#This Row],[Realizado - Dezembro]]+Tabela8[[#This Row],[Total realizado até novembro]]</f>
        <v>8732933.4100000001</v>
      </c>
      <c r="V205" s="14">
        <f>Tabela8[[#This Row],[Saldo de Novembro]]-Tabela8[[#This Row],[Realizado - Dezembro]]</f>
        <v>42424070.989999995</v>
      </c>
      <c r="W205" s="3">
        <v>2105348.85</v>
      </c>
      <c r="X205" s="3">
        <f>Tabela8[[#This Row],[Total realizado até Dezembro]]+Tabela8[[#This Row],[Realizado - Janeiro]]</f>
        <v>10838282.26</v>
      </c>
      <c r="Y205" s="3">
        <f>Tabela8[[#This Row],[Saldo de Dezembro]]-Tabela8[[#This Row],[Realizado - Janeiro]]</f>
        <v>40318722.139999993</v>
      </c>
      <c r="Z205" s="14">
        <v>2020398.4800000002</v>
      </c>
      <c r="AA205" s="3">
        <v>10838282.26</v>
      </c>
      <c r="AB205" s="14">
        <v>40318722.139999993</v>
      </c>
      <c r="AC205" s="4">
        <v>1358.25</v>
      </c>
      <c r="AD205" s="55">
        <f>Tabela8[[#This Row],[Total realizado até Fevereiro]]+Tabela8[[#This Row],[Realizado - Março]]</f>
        <v>10839640.51</v>
      </c>
      <c r="AE205" s="55">
        <f>Tabela8[[#This Row],[Saldo de Fevereiro]]-Tabela8[[#This Row],[Realizado - Março]]</f>
        <v>40317363.889999993</v>
      </c>
    </row>
    <row r="206" spans="2:31" s="15" customFormat="1" ht="14.15" customHeight="1" x14ac:dyDescent="0.35">
      <c r="B206" s="36" t="s">
        <v>816</v>
      </c>
      <c r="C206" s="16" t="s">
        <v>28</v>
      </c>
      <c r="D206" s="16" t="s">
        <v>817</v>
      </c>
      <c r="E206" s="16" t="s">
        <v>818</v>
      </c>
      <c r="F206" s="16" t="s">
        <v>819</v>
      </c>
      <c r="G206" s="16" t="s">
        <v>39</v>
      </c>
      <c r="H206" s="37">
        <v>0</v>
      </c>
      <c r="I206" s="17">
        <v>0</v>
      </c>
      <c r="J206" s="17">
        <v>0</v>
      </c>
      <c r="K206" s="17">
        <v>0</v>
      </c>
      <c r="L206" s="17">
        <v>0</v>
      </c>
      <c r="M206" s="17">
        <v>0</v>
      </c>
      <c r="N206" s="17">
        <v>0</v>
      </c>
      <c r="O206" s="17">
        <f>SUM(Tabela8[[#This Row],[Realizado - Julho]:[Realizado - Outubro]])</f>
        <v>0</v>
      </c>
      <c r="P206" s="17">
        <f>Tabela8[[#This Row],[Saldo junho/25]]-Tabela8[[#This Row],[Total realizado até out/2025]]</f>
        <v>0</v>
      </c>
      <c r="Q206" s="17">
        <v>0</v>
      </c>
      <c r="R206" s="17">
        <f>Tabela8[[#This Row],[Realizado - Novembro]]+Tabela8[[#This Row],[Total realizado até out/2025]]</f>
        <v>0</v>
      </c>
      <c r="S206" s="17">
        <f>Tabela8[[#This Row],[Saldo de Outubro]]-Tabela8[[#This Row],[Realizado - Novembro]]</f>
        <v>0</v>
      </c>
      <c r="T206" s="17"/>
      <c r="U206" s="17">
        <f>Tabela8[[#This Row],[Realizado - Dezembro]]+Tabela8[[#This Row],[Total realizado até novembro]]</f>
        <v>0</v>
      </c>
      <c r="V206" s="17">
        <f>Tabela8[[#This Row],[Saldo de Outubro]]-Tabela8[[#This Row],[Realizado - Novembro]]</f>
        <v>0</v>
      </c>
      <c r="W206" s="3"/>
      <c r="X206" s="3">
        <f>Tabela8[[#This Row],[Total realizado até Dezembro]]+Tabela8[[#This Row],[Realizado - Janeiro]]</f>
        <v>0</v>
      </c>
      <c r="Y206" s="3">
        <f>Tabela8[[#This Row],[Saldo de Dezembro]]-Tabela8[[#This Row],[Realizado - Janeiro]]</f>
        <v>0</v>
      </c>
      <c r="Z206" s="14">
        <v>0</v>
      </c>
      <c r="AA206" s="3">
        <f>Tabela8[[#This Row],[Total realizado até Janeiro]]+Tabela8[[#This Row],[Realizado - Fevereiro]]</f>
        <v>0</v>
      </c>
      <c r="AB206" s="14">
        <f>Tabela8[[#This Row],[Saldo de Janeiro]]-Tabela8[[#This Row],[Realizado - Fevereiro]]</f>
        <v>0</v>
      </c>
      <c r="AC206" s="4">
        <v>0</v>
      </c>
      <c r="AD206" s="55">
        <f>Tabela8[[#This Row],[Total realizado até Fevereiro]]+Tabela8[[#This Row],[Realizado - Março]]</f>
        <v>0</v>
      </c>
      <c r="AE206" s="55">
        <f>Tabela8[[#This Row],[Saldo de Fevereiro]]-Tabela8[[#This Row],[Realizado - Março]]</f>
        <v>0</v>
      </c>
    </row>
    <row r="207" spans="2:31" s="15" customFormat="1" ht="14.15" customHeight="1" x14ac:dyDescent="0.35">
      <c r="B207" s="36" t="s">
        <v>820</v>
      </c>
      <c r="C207" s="16" t="s">
        <v>28</v>
      </c>
      <c r="D207" s="16" t="s">
        <v>817</v>
      </c>
      <c r="E207" s="16" t="s">
        <v>821</v>
      </c>
      <c r="F207" s="16" t="s">
        <v>822</v>
      </c>
      <c r="G207" s="16" t="s">
        <v>39</v>
      </c>
      <c r="H207" s="16" t="s">
        <v>823</v>
      </c>
      <c r="I207" s="25"/>
      <c r="J207" s="17">
        <v>17266797.329999998</v>
      </c>
      <c r="K207" s="34">
        <v>356093.19</v>
      </c>
      <c r="L207" s="34">
        <v>375629.42</v>
      </c>
      <c r="M207" s="34">
        <v>372402.82</v>
      </c>
      <c r="N207" s="34">
        <v>3299.13</v>
      </c>
      <c r="O207" s="22">
        <f>SUM(Tabela8[[#This Row],[Realizado - Julho]:[Realizado - Outubro]])</f>
        <v>1107424.5599999998</v>
      </c>
      <c r="P207" s="22">
        <f>Tabela8[[#This Row],[Saldo julho/25]]-Tabela8[[#This Row],[Total realizado até out/2025]]</f>
        <v>16159372.769999998</v>
      </c>
      <c r="Q207" s="34">
        <v>736823.52</v>
      </c>
      <c r="R207" s="34">
        <f>Tabela8[[#This Row],[Realizado - Novembro]]+Tabela8[[#This Row],[Total realizado até out/2025]]</f>
        <v>1844248.0799999998</v>
      </c>
      <c r="S207" s="17">
        <f>Tabela8[[#This Row],[Saldo de Outubro]]-Tabela8[[#This Row],[Realizado - Novembro]]</f>
        <v>15422549.249999998</v>
      </c>
      <c r="T207" s="17">
        <v>358651.2</v>
      </c>
      <c r="U207" s="17">
        <f>Tabela8[[#This Row],[Realizado - Dezembro]]+Tabela8[[#This Row],[Total realizado até novembro]]</f>
        <v>2202899.2799999998</v>
      </c>
      <c r="V207" s="14">
        <f>Tabela8[[#This Row],[Saldo de Novembro]]-Tabela8[[#This Row],[Realizado - Dezembro]]</f>
        <v>15063898.049999999</v>
      </c>
      <c r="W207" s="3">
        <v>579531.31999999995</v>
      </c>
      <c r="X207" s="3">
        <f>Tabela8[[#This Row],[Total realizado até Dezembro]]+Tabela8[[#This Row],[Realizado - Janeiro]]</f>
        <v>2782430.5999999996</v>
      </c>
      <c r="Y207" s="3">
        <f>Tabela8[[#This Row],[Saldo de Dezembro]]-Tabela8[[#This Row],[Realizado - Janeiro]]</f>
        <v>14484366.729999999</v>
      </c>
      <c r="Z207" s="3">
        <v>387285.77</v>
      </c>
      <c r="AA207" s="3">
        <v>3169716.3699999996</v>
      </c>
      <c r="AB207" s="14">
        <v>14097080.959999999</v>
      </c>
      <c r="AC207" s="4">
        <v>384213.15</v>
      </c>
      <c r="AD207" s="55">
        <f>Tabela8[[#This Row],[Total realizado até Fevereiro]]+Tabela8[[#This Row],[Realizado - Março]]</f>
        <v>3553929.5199999996</v>
      </c>
      <c r="AE207" s="55">
        <f>Tabela8[[#This Row],[Saldo de Fevereiro]]-Tabela8[[#This Row],[Realizado - Março]]</f>
        <v>13712867.809999999</v>
      </c>
    </row>
    <row r="208" spans="2:31" s="15" customFormat="1" ht="14.15" customHeight="1" x14ac:dyDescent="0.35">
      <c r="B208" s="36" t="s">
        <v>824</v>
      </c>
      <c r="C208" s="16" t="s">
        <v>28</v>
      </c>
      <c r="D208" s="16" t="s">
        <v>825</v>
      </c>
      <c r="E208" s="16" t="s">
        <v>826</v>
      </c>
      <c r="F208" s="16" t="s">
        <v>827</v>
      </c>
      <c r="G208" s="16" t="s">
        <v>44</v>
      </c>
      <c r="H208" s="16" t="s">
        <v>828</v>
      </c>
      <c r="I208" s="17">
        <v>117564.74</v>
      </c>
      <c r="J208" s="17">
        <v>106771.8</v>
      </c>
      <c r="K208" s="17">
        <v>10792.94</v>
      </c>
      <c r="L208" s="17">
        <v>10792.94</v>
      </c>
      <c r="M208" s="17">
        <v>260</v>
      </c>
      <c r="N208" s="17">
        <v>10792.94</v>
      </c>
      <c r="O208" s="22">
        <f>SUM(Tabela8[[#This Row],[Realizado - Julho]:[Realizado - Outubro]])</f>
        <v>32638.82</v>
      </c>
      <c r="P208" s="22">
        <f>Tabela8[[#This Row],[Saldo julho/25]]-Tabela8[[#This Row],[Total realizado até out/2025]]</f>
        <v>74132.98000000001</v>
      </c>
      <c r="Q208" s="17">
        <v>0</v>
      </c>
      <c r="R208" s="17">
        <f>Tabela8[[#This Row],[Realizado - Novembro]]+Tabela8[[#This Row],[Total realizado até out/2025]]</f>
        <v>32638.82</v>
      </c>
      <c r="S208" s="17">
        <f>Tabela8[[#This Row],[Saldo de Outubro]]-Tabela8[[#This Row],[Realizado - Novembro]]</f>
        <v>74132.98000000001</v>
      </c>
      <c r="T208" s="17">
        <v>22020.02</v>
      </c>
      <c r="U208" s="17">
        <f>Tabela8[[#This Row],[Realizado - Dezembro]]+Tabela8[[#This Row],[Total realizado até novembro]]</f>
        <v>54658.84</v>
      </c>
      <c r="V208" s="14">
        <f>Tabela8[[#This Row],[Saldo de Novembro]]-Tabela8[[#This Row],[Realizado - Dezembro]]</f>
        <v>52112.960000000006</v>
      </c>
      <c r="W208" s="3">
        <v>5301.27</v>
      </c>
      <c r="X208" s="3">
        <f>Tabela8[[#This Row],[Total realizado até Dezembro]]+Tabela8[[#This Row],[Realizado - Janeiro]]</f>
        <v>59960.11</v>
      </c>
      <c r="Y208" s="3">
        <f>Tabela8[[#This Row],[Saldo de Dezembro]]-Tabela8[[#This Row],[Realizado - Janeiro]]</f>
        <v>46811.69</v>
      </c>
      <c r="Z208" s="14">
        <v>0</v>
      </c>
      <c r="AA208" s="3">
        <v>59960.11</v>
      </c>
      <c r="AB208" s="14">
        <v>46811.69</v>
      </c>
      <c r="AC208" s="4">
        <v>27321.29</v>
      </c>
      <c r="AD208" s="55">
        <f>Tabela8[[#This Row],[Total realizado até Fevereiro]]+Tabela8[[#This Row],[Realizado - Março]]</f>
        <v>87281.4</v>
      </c>
      <c r="AE208" s="55">
        <f>Tabela8[[#This Row],[Saldo de Fevereiro]]-Tabela8[[#This Row],[Realizado - Março]]</f>
        <v>19490.400000000001</v>
      </c>
    </row>
    <row r="209" spans="2:31" s="15" customFormat="1" ht="14.15" customHeight="1" x14ac:dyDescent="0.35">
      <c r="B209" s="36" t="s">
        <v>829</v>
      </c>
      <c r="C209" s="16" t="s">
        <v>28</v>
      </c>
      <c r="D209" s="16" t="s">
        <v>356</v>
      </c>
      <c r="E209" s="16" t="s">
        <v>830</v>
      </c>
      <c r="F209" s="16" t="s">
        <v>831</v>
      </c>
      <c r="G209" s="16" t="s">
        <v>39</v>
      </c>
      <c r="H209" s="37">
        <v>0</v>
      </c>
      <c r="I209" s="17">
        <v>0</v>
      </c>
      <c r="J209" s="17">
        <v>0</v>
      </c>
      <c r="K209" s="17">
        <v>0</v>
      </c>
      <c r="L209" s="17">
        <v>0</v>
      </c>
      <c r="M209" s="17">
        <v>0</v>
      </c>
      <c r="N209" s="17">
        <v>0</v>
      </c>
      <c r="O209" s="22">
        <f>SUM(Tabela8[[#This Row],[Realizado - Julho]:[Realizado - Outubro]])</f>
        <v>0</v>
      </c>
      <c r="P209" s="22">
        <f>Tabela8[[#This Row],[Saldo julho/25]]-Tabela8[[#This Row],[Total realizado até out/2025]]</f>
        <v>0</v>
      </c>
      <c r="Q209" s="17">
        <v>0</v>
      </c>
      <c r="R209" s="17">
        <f>Tabela8[[#This Row],[Realizado - Novembro]]+Tabela8[[#This Row],[Total realizado até out/2025]]</f>
        <v>0</v>
      </c>
      <c r="S209" s="17">
        <v>4480549.07</v>
      </c>
      <c r="T209" s="17">
        <v>0</v>
      </c>
      <c r="U209" s="17">
        <f>Tabela8[[#This Row],[Realizado - Dezembro]]+Tabela8[[#This Row],[Total realizado até novembro]]</f>
        <v>0</v>
      </c>
      <c r="V209" s="14">
        <f>Tabela8[[#This Row],[Saldo de Novembro]]-Tabela8[[#This Row],[Realizado - Dezembro]]</f>
        <v>4480549.07</v>
      </c>
      <c r="W209" s="17">
        <v>0</v>
      </c>
      <c r="X209" s="3">
        <f>Tabela8[[#This Row],[Total realizado até Dezembro]]+Tabela8[[#This Row],[Realizado - Janeiro]]</f>
        <v>0</v>
      </c>
      <c r="Y209" s="3">
        <f>Tabela8[[#This Row],[Saldo de Dezembro]]-Tabela8[[#This Row],[Realizado - Janeiro]]</f>
        <v>4480549.07</v>
      </c>
      <c r="Z209" s="14">
        <v>0</v>
      </c>
      <c r="AA209" s="3">
        <f>Tabela8[[#This Row],[Total realizado até Janeiro]]+Tabela8[[#This Row],[Realizado - Fevereiro]]</f>
        <v>0</v>
      </c>
      <c r="AB209" s="14">
        <v>4480549.07</v>
      </c>
      <c r="AC209" s="4">
        <v>0</v>
      </c>
      <c r="AD209" s="55">
        <f>Tabela8[[#This Row],[Total realizado até Fevereiro]]+Tabela8[[#This Row],[Realizado - Março]]</f>
        <v>0</v>
      </c>
      <c r="AE209" s="55">
        <f>Tabela8[[#This Row],[Saldo de Fevereiro]]-Tabela8[[#This Row],[Realizado - Março]]</f>
        <v>4480549.07</v>
      </c>
    </row>
    <row r="210" spans="2:31" s="15" customFormat="1" ht="14.15" customHeight="1" x14ac:dyDescent="0.35">
      <c r="B210" s="36" t="s">
        <v>832</v>
      </c>
      <c r="C210" s="16" t="s">
        <v>35</v>
      </c>
      <c r="D210" s="16" t="s">
        <v>833</v>
      </c>
      <c r="E210" s="16" t="s">
        <v>834</v>
      </c>
      <c r="F210" s="16" t="s">
        <v>835</v>
      </c>
      <c r="G210" s="16" t="s">
        <v>241</v>
      </c>
      <c r="H210" s="16" t="s">
        <v>836</v>
      </c>
      <c r="I210" s="17">
        <v>0</v>
      </c>
      <c r="J210" s="17">
        <v>0</v>
      </c>
      <c r="K210" s="17">
        <v>0</v>
      </c>
      <c r="L210" s="17">
        <v>0</v>
      </c>
      <c r="M210" s="17">
        <v>0</v>
      </c>
      <c r="N210" s="17">
        <v>0</v>
      </c>
      <c r="O210" s="22">
        <f>SUM(Tabela8[[#This Row],[Realizado - Julho]:[Realizado - Outubro]])</f>
        <v>0</v>
      </c>
      <c r="P210" s="22">
        <f>Tabela8[[#This Row],[Saldo julho/25]]-Tabela8[[#This Row],[Total realizado até out/2025]]</f>
        <v>0</v>
      </c>
      <c r="Q210" s="17">
        <v>0</v>
      </c>
      <c r="R210" s="17">
        <f>Tabela8[[#This Row],[Realizado - Novembro]]+Tabela8[[#This Row],[Total realizado até out/2025]]</f>
        <v>0</v>
      </c>
      <c r="S210" s="17">
        <f>Tabela8[[#This Row],[Saldo de Outubro]]-Tabela8[[#This Row],[Realizado - Novembro]]</f>
        <v>0</v>
      </c>
      <c r="T210" s="17">
        <v>0</v>
      </c>
      <c r="U210" s="17">
        <f>Tabela8[[#This Row],[Realizado - Dezembro]]+Tabela8[[#This Row],[Total realizado até novembro]]</f>
        <v>0</v>
      </c>
      <c r="V210" s="14">
        <f>Tabela8[[#This Row],[Saldo de Novembro]]-Tabela8[[#This Row],[Realizado - Dezembro]]</f>
        <v>0</v>
      </c>
      <c r="W210" s="3">
        <v>0</v>
      </c>
      <c r="X210" s="3">
        <f>Tabela8[[#This Row],[Total realizado até Dezembro]]+Tabela8[[#This Row],[Realizado - Janeiro]]</f>
        <v>0</v>
      </c>
      <c r="Y210" s="3">
        <f>Tabela8[[#This Row],[Saldo de Dezembro]]-Tabela8[[#This Row],[Realizado - Janeiro]]</f>
        <v>0</v>
      </c>
      <c r="Z210" s="14">
        <v>0</v>
      </c>
      <c r="AA210" s="3">
        <f>Tabela8[[#This Row],[Total realizado até Janeiro]]+Tabela8[[#This Row],[Realizado - Fevereiro]]</f>
        <v>0</v>
      </c>
      <c r="AB210" s="14">
        <f>Tabela8[[#This Row],[Saldo de Janeiro]]-Tabela8[[#This Row],[Realizado - Fevereiro]]</f>
        <v>0</v>
      </c>
      <c r="AC210" s="4">
        <v>0</v>
      </c>
      <c r="AD210" s="55">
        <f>Tabela8[[#This Row],[Total realizado até Fevereiro]]+Tabela8[[#This Row],[Realizado - Março]]</f>
        <v>0</v>
      </c>
      <c r="AE210" s="55">
        <f>Tabela8[[#This Row],[Saldo de Fevereiro]]-Tabela8[[#This Row],[Realizado - Março]]</f>
        <v>0</v>
      </c>
    </row>
    <row r="211" spans="2:31" s="15" customFormat="1" ht="14.15" customHeight="1" x14ac:dyDescent="0.35">
      <c r="B211" s="36" t="s">
        <v>837</v>
      </c>
      <c r="C211" s="16" t="s">
        <v>35</v>
      </c>
      <c r="D211" s="16" t="s">
        <v>838</v>
      </c>
      <c r="E211" s="16" t="s">
        <v>839</v>
      </c>
      <c r="F211" s="16" t="s">
        <v>840</v>
      </c>
      <c r="G211" s="16" t="s">
        <v>322</v>
      </c>
      <c r="H211" s="16" t="s">
        <v>841</v>
      </c>
      <c r="I211" s="17">
        <v>0</v>
      </c>
      <c r="J211" s="17">
        <v>0</v>
      </c>
      <c r="K211" s="17">
        <v>0</v>
      </c>
      <c r="L211" s="17">
        <v>0</v>
      </c>
      <c r="M211" s="17">
        <v>0</v>
      </c>
      <c r="N211" s="17">
        <v>0</v>
      </c>
      <c r="O211" s="17">
        <f>SUM(Tabela8[[#This Row],[Realizado - Julho]:[Realizado - Outubro]])</f>
        <v>0</v>
      </c>
      <c r="P211" s="17">
        <f>Tabela8[[#This Row],[Saldo junho/25]]-Tabela8[[#This Row],[Total realizado até out/2025]]</f>
        <v>0</v>
      </c>
      <c r="Q211" s="17">
        <v>0</v>
      </c>
      <c r="R211" s="17">
        <f>Tabela8[[#This Row],[Realizado - Novembro]]+Tabela8[[#This Row],[Total realizado até out/2025]]</f>
        <v>0</v>
      </c>
      <c r="S211" s="17">
        <f>Tabela8[[#This Row],[Saldo de Outubro]]-Tabela8[[#This Row],[Realizado - Novembro]]</f>
        <v>0</v>
      </c>
      <c r="T211" s="17"/>
      <c r="U211" s="17">
        <f>Tabela8[[#This Row],[Realizado - Dezembro]]+Tabela8[[#This Row],[Total realizado até novembro]]</f>
        <v>0</v>
      </c>
      <c r="V211" s="17">
        <f>Tabela8[[#This Row],[Saldo de Outubro]]-Tabela8[[#This Row],[Realizado - Novembro]]</f>
        <v>0</v>
      </c>
      <c r="W211" s="3"/>
      <c r="X211" s="3">
        <f>Tabela8[[#This Row],[Total realizado até Dezembro]]+Tabela8[[#This Row],[Realizado - Janeiro]]</f>
        <v>0</v>
      </c>
      <c r="Y211" s="3">
        <f>Tabela8[[#This Row],[Saldo de Dezembro]]-Tabela8[[#This Row],[Realizado - Janeiro]]</f>
        <v>0</v>
      </c>
      <c r="Z211" s="14">
        <v>0</v>
      </c>
      <c r="AA211" s="3">
        <f>Tabela8[[#This Row],[Total realizado até Janeiro]]+Tabela8[[#This Row],[Realizado - Fevereiro]]</f>
        <v>0</v>
      </c>
      <c r="AB211" s="14">
        <f>Tabela8[[#This Row],[Saldo de Janeiro]]-Tabela8[[#This Row],[Realizado - Fevereiro]]</f>
        <v>0</v>
      </c>
      <c r="AC211" s="4">
        <v>0</v>
      </c>
      <c r="AD211" s="55">
        <f>Tabela8[[#This Row],[Total realizado até Fevereiro]]+Tabela8[[#This Row],[Realizado - Março]]</f>
        <v>0</v>
      </c>
      <c r="AE211" s="55">
        <f>Tabela8[[#This Row],[Saldo de Fevereiro]]-Tabela8[[#This Row],[Realizado - Março]]</f>
        <v>0</v>
      </c>
    </row>
    <row r="212" spans="2:31" s="15" customFormat="1" ht="14.15" customHeight="1" x14ac:dyDescent="0.35">
      <c r="B212" s="36" t="s">
        <v>837</v>
      </c>
      <c r="C212" s="16" t="s">
        <v>35</v>
      </c>
      <c r="D212" s="16" t="s">
        <v>838</v>
      </c>
      <c r="E212" s="16" t="s">
        <v>842</v>
      </c>
      <c r="F212" s="16" t="s">
        <v>843</v>
      </c>
      <c r="G212" s="16" t="s">
        <v>59</v>
      </c>
      <c r="H212" s="16" t="s">
        <v>841</v>
      </c>
      <c r="I212" s="17">
        <v>0</v>
      </c>
      <c r="J212" s="17">
        <v>0</v>
      </c>
      <c r="K212" s="17">
        <v>0</v>
      </c>
      <c r="L212" s="17">
        <v>0</v>
      </c>
      <c r="M212" s="17">
        <v>0</v>
      </c>
      <c r="N212" s="17">
        <v>0</v>
      </c>
      <c r="O212" s="17">
        <f>SUM(Tabela8[[#This Row],[Realizado - Julho]:[Realizado - Outubro]])</f>
        <v>0</v>
      </c>
      <c r="P212" s="17">
        <f>Tabela8[[#This Row],[Saldo junho/25]]-Tabela8[[#This Row],[Total realizado até out/2025]]</f>
        <v>0</v>
      </c>
      <c r="Q212" s="17">
        <v>0</v>
      </c>
      <c r="R212" s="17">
        <f>Tabela8[[#This Row],[Realizado - Novembro]]+Tabela8[[#This Row],[Total realizado até out/2025]]</f>
        <v>0</v>
      </c>
      <c r="S212" s="17">
        <f>Tabela8[[#This Row],[Saldo de Outubro]]-Tabela8[[#This Row],[Realizado - Novembro]]</f>
        <v>0</v>
      </c>
      <c r="T212" s="17"/>
      <c r="U212" s="17">
        <f>Tabela8[[#This Row],[Realizado - Dezembro]]+Tabela8[[#This Row],[Total realizado até novembro]]</f>
        <v>0</v>
      </c>
      <c r="V212" s="17">
        <f>Tabela8[[#This Row],[Saldo de Outubro]]-Tabela8[[#This Row],[Realizado - Novembro]]</f>
        <v>0</v>
      </c>
      <c r="W212" s="3"/>
      <c r="X212" s="3">
        <f>Tabela8[[#This Row],[Total realizado até Dezembro]]+Tabela8[[#This Row],[Realizado - Janeiro]]</f>
        <v>0</v>
      </c>
      <c r="Y212" s="3">
        <f>Tabela8[[#This Row],[Saldo de Dezembro]]-Tabela8[[#This Row],[Realizado - Janeiro]]</f>
        <v>0</v>
      </c>
      <c r="Z212" s="14">
        <v>0</v>
      </c>
      <c r="AA212" s="3">
        <f>Tabela8[[#This Row],[Total realizado até Janeiro]]+Tabela8[[#This Row],[Realizado - Fevereiro]]</f>
        <v>0</v>
      </c>
      <c r="AB212" s="14">
        <f>Tabela8[[#This Row],[Saldo de Janeiro]]-Tabela8[[#This Row],[Realizado - Fevereiro]]</f>
        <v>0</v>
      </c>
      <c r="AC212" s="4">
        <v>0</v>
      </c>
      <c r="AD212" s="55">
        <f>Tabela8[[#This Row],[Total realizado até Fevereiro]]+Tabela8[[#This Row],[Realizado - Março]]</f>
        <v>0</v>
      </c>
      <c r="AE212" s="55">
        <f>Tabela8[[#This Row],[Saldo de Fevereiro]]-Tabela8[[#This Row],[Realizado - Março]]</f>
        <v>0</v>
      </c>
    </row>
    <row r="213" spans="2:31" s="15" customFormat="1" ht="14.15" customHeight="1" x14ac:dyDescent="0.35">
      <c r="B213" s="36" t="s">
        <v>837</v>
      </c>
      <c r="C213" s="16" t="s">
        <v>28</v>
      </c>
      <c r="D213" s="16" t="s">
        <v>838</v>
      </c>
      <c r="E213" s="16" t="s">
        <v>844</v>
      </c>
      <c r="F213" s="16" t="s">
        <v>845</v>
      </c>
      <c r="G213" s="16" t="s">
        <v>485</v>
      </c>
      <c r="H213" s="16" t="s">
        <v>841</v>
      </c>
      <c r="I213" s="17">
        <v>0</v>
      </c>
      <c r="J213" s="17">
        <v>0</v>
      </c>
      <c r="K213" s="17">
        <v>0</v>
      </c>
      <c r="L213" s="17">
        <v>0</v>
      </c>
      <c r="M213" s="17">
        <v>0</v>
      </c>
      <c r="N213" s="17">
        <v>0</v>
      </c>
      <c r="O213" s="22">
        <f>SUM(Tabela8[[#This Row],[Realizado - Julho]:[Realizado - Outubro]])</f>
        <v>0</v>
      </c>
      <c r="P213" s="22">
        <f>Tabela8[[#This Row],[Saldo julho/25]]-Tabela8[[#This Row],[Total realizado até out/2025]]</f>
        <v>0</v>
      </c>
      <c r="Q213" s="17">
        <v>0</v>
      </c>
      <c r="R213" s="17">
        <f>Tabela8[[#This Row],[Realizado - Novembro]]+Tabela8[[#This Row],[Total realizado até out/2025]]</f>
        <v>0</v>
      </c>
      <c r="S213" s="17">
        <f>Tabela8[[#This Row],[Saldo de Outubro]]-Tabela8[[#This Row],[Realizado - Novembro]]</f>
        <v>0</v>
      </c>
      <c r="T213" s="17">
        <v>0</v>
      </c>
      <c r="U213" s="17">
        <f>Tabela8[[#This Row],[Realizado - Dezembro]]+Tabela8[[#This Row],[Total realizado até novembro]]</f>
        <v>0</v>
      </c>
      <c r="V213" s="14">
        <f>Tabela8[[#This Row],[Saldo de Novembro]]-Tabela8[[#This Row],[Realizado - Dezembro]]</f>
        <v>0</v>
      </c>
      <c r="W213" s="3">
        <v>0</v>
      </c>
      <c r="X213" s="3">
        <f>Tabela8[[#This Row],[Total realizado até Dezembro]]+Tabela8[[#This Row],[Realizado - Janeiro]]</f>
        <v>0</v>
      </c>
      <c r="Y213" s="3">
        <f>Tabela8[[#This Row],[Saldo de Dezembro]]-Tabela8[[#This Row],[Realizado - Janeiro]]</f>
        <v>0</v>
      </c>
      <c r="Z213" s="14">
        <v>0</v>
      </c>
      <c r="AA213" s="3">
        <f>Tabela8[[#This Row],[Total realizado até Janeiro]]+Tabela8[[#This Row],[Realizado - Fevereiro]]</f>
        <v>0</v>
      </c>
      <c r="AB213" s="14">
        <f>Tabela8[[#This Row],[Saldo de Janeiro]]-Tabela8[[#This Row],[Realizado - Fevereiro]]</f>
        <v>0</v>
      </c>
      <c r="AC213" s="4">
        <v>0</v>
      </c>
      <c r="AD213" s="55">
        <f>Tabela8[[#This Row],[Total realizado até Fevereiro]]+Tabela8[[#This Row],[Realizado - Março]]</f>
        <v>0</v>
      </c>
      <c r="AE213" s="55">
        <f>Tabela8[[#This Row],[Saldo de Fevereiro]]-Tabela8[[#This Row],[Realizado - Março]]</f>
        <v>0</v>
      </c>
    </row>
    <row r="214" spans="2:31" s="15" customFormat="1" ht="14.15" customHeight="1" x14ac:dyDescent="0.35">
      <c r="B214" s="36" t="s">
        <v>846</v>
      </c>
      <c r="C214" s="16" t="s">
        <v>35</v>
      </c>
      <c r="D214" s="16" t="s">
        <v>847</v>
      </c>
      <c r="E214" s="16" t="s">
        <v>848</v>
      </c>
      <c r="F214" s="16" t="s">
        <v>849</v>
      </c>
      <c r="G214" s="16" t="s">
        <v>114</v>
      </c>
      <c r="H214" s="37">
        <v>0</v>
      </c>
      <c r="I214" s="17">
        <v>0</v>
      </c>
      <c r="J214" s="17">
        <v>0</v>
      </c>
      <c r="K214" s="17">
        <v>0</v>
      </c>
      <c r="L214" s="17">
        <v>0</v>
      </c>
      <c r="M214" s="17">
        <v>0</v>
      </c>
      <c r="N214" s="17">
        <v>0</v>
      </c>
      <c r="O214" s="17">
        <f>SUM(Tabela8[[#This Row],[Realizado - Julho]:[Realizado - Outubro]])</f>
        <v>0</v>
      </c>
      <c r="P214" s="17">
        <f>Tabela8[[#This Row],[Saldo junho/25]]-Tabela8[[#This Row],[Total realizado até out/2025]]</f>
        <v>0</v>
      </c>
      <c r="Q214" s="17">
        <v>0</v>
      </c>
      <c r="R214" s="17">
        <f>Tabela8[[#This Row],[Realizado - Novembro]]+Tabela8[[#This Row],[Total realizado até out/2025]]</f>
        <v>0</v>
      </c>
      <c r="S214" s="17">
        <f>Tabela8[[#This Row],[Saldo de Outubro]]-Tabela8[[#This Row],[Realizado - Novembro]]</f>
        <v>0</v>
      </c>
      <c r="T214" s="17"/>
      <c r="U214" s="17">
        <f>Tabela8[[#This Row],[Realizado - Dezembro]]+Tabela8[[#This Row],[Total realizado até novembro]]</f>
        <v>0</v>
      </c>
      <c r="V214" s="17">
        <f>Tabela8[[#This Row],[Saldo de Outubro]]-Tabela8[[#This Row],[Realizado - Novembro]]</f>
        <v>0</v>
      </c>
      <c r="W214" s="3"/>
      <c r="X214" s="3">
        <f>Tabela8[[#This Row],[Total realizado até Dezembro]]+Tabela8[[#This Row],[Realizado - Janeiro]]</f>
        <v>0</v>
      </c>
      <c r="Y214" s="3">
        <f>Tabela8[[#This Row],[Saldo de Dezembro]]-Tabela8[[#This Row],[Realizado - Janeiro]]</f>
        <v>0</v>
      </c>
      <c r="Z214" s="14">
        <v>0</v>
      </c>
      <c r="AA214" s="3">
        <f>Tabela8[[#This Row],[Total realizado até Janeiro]]+Tabela8[[#This Row],[Realizado - Fevereiro]]</f>
        <v>0</v>
      </c>
      <c r="AB214" s="14">
        <f>Tabela8[[#This Row],[Saldo de Janeiro]]-Tabela8[[#This Row],[Realizado - Fevereiro]]</f>
        <v>0</v>
      </c>
      <c r="AC214" s="4">
        <v>0</v>
      </c>
      <c r="AD214" s="55">
        <f>Tabela8[[#This Row],[Total realizado até Fevereiro]]+Tabela8[[#This Row],[Realizado - Março]]</f>
        <v>0</v>
      </c>
      <c r="AE214" s="55">
        <f>Tabela8[[#This Row],[Saldo de Fevereiro]]-Tabela8[[#This Row],[Realizado - Março]]</f>
        <v>0</v>
      </c>
    </row>
    <row r="215" spans="2:31" s="15" customFormat="1" ht="14.15" customHeight="1" x14ac:dyDescent="0.35">
      <c r="B215" s="36" t="s">
        <v>850</v>
      </c>
      <c r="C215" s="16" t="s">
        <v>35</v>
      </c>
      <c r="D215" s="16" t="s">
        <v>851</v>
      </c>
      <c r="E215" s="16" t="s">
        <v>852</v>
      </c>
      <c r="F215" s="16" t="s">
        <v>853</v>
      </c>
      <c r="G215" s="16" t="s">
        <v>260</v>
      </c>
      <c r="H215" s="16" t="s">
        <v>329</v>
      </c>
      <c r="I215" s="17">
        <v>0</v>
      </c>
      <c r="J215" s="17">
        <v>0</v>
      </c>
      <c r="K215" s="17">
        <v>0</v>
      </c>
      <c r="L215" s="17">
        <v>0</v>
      </c>
      <c r="M215" s="17">
        <v>0</v>
      </c>
      <c r="N215" s="17">
        <v>0</v>
      </c>
      <c r="O215" s="17">
        <f>SUM(Tabela8[[#This Row],[Realizado - Julho]:[Realizado - Outubro]])</f>
        <v>0</v>
      </c>
      <c r="P215" s="17">
        <f>Tabela8[[#This Row],[Saldo junho/25]]-Tabela8[[#This Row],[Total realizado até out/2025]]</f>
        <v>0</v>
      </c>
      <c r="Q215" s="17">
        <v>0</v>
      </c>
      <c r="R215" s="17">
        <f>Tabela8[[#This Row],[Realizado - Novembro]]+Tabela8[[#This Row],[Total realizado até out/2025]]</f>
        <v>0</v>
      </c>
      <c r="S215" s="17">
        <f>Tabela8[[#This Row],[Saldo de Outubro]]-Tabela8[[#This Row],[Realizado - Novembro]]</f>
        <v>0</v>
      </c>
      <c r="T215" s="17"/>
      <c r="U215" s="17">
        <f>Tabela8[[#This Row],[Realizado - Dezembro]]+Tabela8[[#This Row],[Total realizado até novembro]]</f>
        <v>0</v>
      </c>
      <c r="V215" s="17">
        <f>Tabela8[[#This Row],[Saldo de Outubro]]-Tabela8[[#This Row],[Realizado - Novembro]]</f>
        <v>0</v>
      </c>
      <c r="W215" s="3"/>
      <c r="X215" s="3">
        <f>Tabela8[[#This Row],[Total realizado até Dezembro]]+Tabela8[[#This Row],[Realizado - Janeiro]]</f>
        <v>0</v>
      </c>
      <c r="Y215" s="3">
        <f>Tabela8[[#This Row],[Saldo de Dezembro]]-Tabela8[[#This Row],[Realizado - Janeiro]]</f>
        <v>0</v>
      </c>
      <c r="Z215" s="14">
        <v>0</v>
      </c>
      <c r="AA215" s="3">
        <f>Tabela8[[#This Row],[Total realizado até Janeiro]]+Tabela8[[#This Row],[Realizado - Fevereiro]]</f>
        <v>0</v>
      </c>
      <c r="AB215" s="14">
        <f>Tabela8[[#This Row],[Saldo de Janeiro]]-Tabela8[[#This Row],[Realizado - Fevereiro]]</f>
        <v>0</v>
      </c>
      <c r="AC215" s="4">
        <v>0</v>
      </c>
      <c r="AD215" s="55">
        <f>Tabela8[[#This Row],[Total realizado até Fevereiro]]+Tabela8[[#This Row],[Realizado - Março]]</f>
        <v>0</v>
      </c>
      <c r="AE215" s="55">
        <f>Tabela8[[#This Row],[Saldo de Fevereiro]]-Tabela8[[#This Row],[Realizado - Março]]</f>
        <v>0</v>
      </c>
    </row>
    <row r="216" spans="2:31" s="15" customFormat="1" ht="14.15" customHeight="1" x14ac:dyDescent="0.35">
      <c r="B216" s="36" t="s">
        <v>850</v>
      </c>
      <c r="C216" s="16" t="s">
        <v>35</v>
      </c>
      <c r="D216" s="16" t="s">
        <v>851</v>
      </c>
      <c r="E216" s="16" t="s">
        <v>854</v>
      </c>
      <c r="F216" s="16" t="s">
        <v>855</v>
      </c>
      <c r="G216" s="16" t="s">
        <v>44</v>
      </c>
      <c r="H216" s="16" t="s">
        <v>329</v>
      </c>
      <c r="I216" s="17">
        <v>0</v>
      </c>
      <c r="J216" s="17">
        <v>0</v>
      </c>
      <c r="K216" s="17">
        <v>0</v>
      </c>
      <c r="L216" s="17">
        <v>0</v>
      </c>
      <c r="M216" s="17">
        <v>0</v>
      </c>
      <c r="N216" s="17">
        <v>0</v>
      </c>
      <c r="O216" s="17">
        <f>SUM(Tabela8[[#This Row],[Realizado - Julho]:[Realizado - Outubro]])</f>
        <v>0</v>
      </c>
      <c r="P216" s="17">
        <f>Tabela8[[#This Row],[Saldo junho/25]]-Tabela8[[#This Row],[Total realizado até out/2025]]</f>
        <v>0</v>
      </c>
      <c r="Q216" s="17">
        <v>0</v>
      </c>
      <c r="R216" s="17">
        <f>Tabela8[[#This Row],[Realizado - Novembro]]+Tabela8[[#This Row],[Total realizado até out/2025]]</f>
        <v>0</v>
      </c>
      <c r="S216" s="17">
        <f>Tabela8[[#This Row],[Saldo de Outubro]]-Tabela8[[#This Row],[Realizado - Novembro]]</f>
        <v>0</v>
      </c>
      <c r="T216" s="17"/>
      <c r="U216" s="17">
        <f>Tabela8[[#This Row],[Realizado - Dezembro]]+Tabela8[[#This Row],[Total realizado até novembro]]</f>
        <v>0</v>
      </c>
      <c r="V216" s="17">
        <f>Tabela8[[#This Row],[Saldo de Outubro]]-Tabela8[[#This Row],[Realizado - Novembro]]</f>
        <v>0</v>
      </c>
      <c r="W216" s="3"/>
      <c r="X216" s="3">
        <f>Tabela8[[#This Row],[Total realizado até Dezembro]]+Tabela8[[#This Row],[Realizado - Janeiro]]</f>
        <v>0</v>
      </c>
      <c r="Y216" s="3">
        <f>Tabela8[[#This Row],[Saldo de Dezembro]]-Tabela8[[#This Row],[Realizado - Janeiro]]</f>
        <v>0</v>
      </c>
      <c r="Z216" s="14">
        <v>0</v>
      </c>
      <c r="AA216" s="3">
        <f>Tabela8[[#This Row],[Total realizado até Janeiro]]+Tabela8[[#This Row],[Realizado - Fevereiro]]</f>
        <v>0</v>
      </c>
      <c r="AB216" s="14">
        <f>Tabela8[[#This Row],[Saldo de Janeiro]]-Tabela8[[#This Row],[Realizado - Fevereiro]]</f>
        <v>0</v>
      </c>
      <c r="AC216" s="4">
        <v>0</v>
      </c>
      <c r="AD216" s="55">
        <f>Tabela8[[#This Row],[Total realizado até Fevereiro]]+Tabela8[[#This Row],[Realizado - Março]]</f>
        <v>0</v>
      </c>
      <c r="AE216" s="55">
        <f>Tabela8[[#This Row],[Saldo de Fevereiro]]-Tabela8[[#This Row],[Realizado - Março]]</f>
        <v>0</v>
      </c>
    </row>
    <row r="217" spans="2:31" s="15" customFormat="1" ht="14.15" customHeight="1" x14ac:dyDescent="0.35">
      <c r="B217" s="36" t="s">
        <v>850</v>
      </c>
      <c r="C217" s="16" t="s">
        <v>35</v>
      </c>
      <c r="D217" s="16" t="s">
        <v>851</v>
      </c>
      <c r="E217" s="16" t="s">
        <v>856</v>
      </c>
      <c r="F217" s="16" t="s">
        <v>857</v>
      </c>
      <c r="G217" s="16" t="s">
        <v>59</v>
      </c>
      <c r="H217" s="16" t="s">
        <v>329</v>
      </c>
      <c r="I217" s="17">
        <v>0</v>
      </c>
      <c r="J217" s="17">
        <v>0</v>
      </c>
      <c r="K217" s="17">
        <v>0</v>
      </c>
      <c r="L217" s="17">
        <v>0</v>
      </c>
      <c r="M217" s="17">
        <v>0</v>
      </c>
      <c r="N217" s="17">
        <v>0</v>
      </c>
      <c r="O217" s="17">
        <f>SUM(Tabela8[[#This Row],[Realizado - Julho]:[Realizado - Outubro]])</f>
        <v>0</v>
      </c>
      <c r="P217" s="17">
        <f>Tabela8[[#This Row],[Saldo junho/25]]-Tabela8[[#This Row],[Total realizado até out/2025]]</f>
        <v>0</v>
      </c>
      <c r="Q217" s="17">
        <v>0</v>
      </c>
      <c r="R217" s="17">
        <f>Tabela8[[#This Row],[Realizado - Novembro]]+Tabela8[[#This Row],[Total realizado até out/2025]]</f>
        <v>0</v>
      </c>
      <c r="S217" s="17">
        <f>Tabela8[[#This Row],[Saldo de Outubro]]-Tabela8[[#This Row],[Realizado - Novembro]]</f>
        <v>0</v>
      </c>
      <c r="T217" s="17"/>
      <c r="U217" s="17">
        <f>Tabela8[[#This Row],[Realizado - Dezembro]]+Tabela8[[#This Row],[Total realizado até novembro]]</f>
        <v>0</v>
      </c>
      <c r="V217" s="17">
        <f>Tabela8[[#This Row],[Saldo de Outubro]]-Tabela8[[#This Row],[Realizado - Novembro]]</f>
        <v>0</v>
      </c>
      <c r="W217" s="3"/>
      <c r="X217" s="3">
        <f>Tabela8[[#This Row],[Total realizado até Dezembro]]+Tabela8[[#This Row],[Realizado - Janeiro]]</f>
        <v>0</v>
      </c>
      <c r="Y217" s="3">
        <f>Tabela8[[#This Row],[Saldo de Dezembro]]-Tabela8[[#This Row],[Realizado - Janeiro]]</f>
        <v>0</v>
      </c>
      <c r="Z217" s="14">
        <v>0</v>
      </c>
      <c r="AA217" s="3">
        <f>Tabela8[[#This Row],[Total realizado até Janeiro]]+Tabela8[[#This Row],[Realizado - Fevereiro]]</f>
        <v>0</v>
      </c>
      <c r="AB217" s="14">
        <f>Tabela8[[#This Row],[Saldo de Janeiro]]-Tabela8[[#This Row],[Realizado - Fevereiro]]</f>
        <v>0</v>
      </c>
      <c r="AC217" s="4">
        <v>0</v>
      </c>
      <c r="AD217" s="55">
        <f>Tabela8[[#This Row],[Total realizado até Fevereiro]]+Tabela8[[#This Row],[Realizado - Março]]</f>
        <v>0</v>
      </c>
      <c r="AE217" s="55">
        <f>Tabela8[[#This Row],[Saldo de Fevereiro]]-Tabela8[[#This Row],[Realizado - Março]]</f>
        <v>0</v>
      </c>
    </row>
    <row r="218" spans="2:31" s="15" customFormat="1" ht="14.15" customHeight="1" x14ac:dyDescent="0.35">
      <c r="B218" s="36" t="s">
        <v>850</v>
      </c>
      <c r="C218" s="16" t="s">
        <v>28</v>
      </c>
      <c r="D218" s="16" t="s">
        <v>851</v>
      </c>
      <c r="E218" s="16" t="s">
        <v>858</v>
      </c>
      <c r="F218" s="16" t="s">
        <v>859</v>
      </c>
      <c r="G218" s="16" t="s">
        <v>260</v>
      </c>
      <c r="H218" s="16" t="s">
        <v>329</v>
      </c>
      <c r="I218" s="17">
        <v>1186130</v>
      </c>
      <c r="J218" s="17">
        <v>1178650</v>
      </c>
      <c r="K218" s="17">
        <v>7480</v>
      </c>
      <c r="L218" s="17">
        <v>7480</v>
      </c>
      <c r="M218" s="17">
        <v>7480</v>
      </c>
      <c r="N218" s="17">
        <v>7480</v>
      </c>
      <c r="O218" s="22">
        <f>SUM(Tabela8[[#This Row],[Realizado - Julho]:[Realizado - Outubro]])</f>
        <v>29920</v>
      </c>
      <c r="P218" s="22">
        <f>Tabela8[[#This Row],[Saldo julho/25]]-Tabela8[[#This Row],[Total realizado até out/2025]]</f>
        <v>1148730</v>
      </c>
      <c r="Q218" s="17">
        <v>7480</v>
      </c>
      <c r="R218" s="17">
        <f>Tabela8[[#This Row],[Realizado - Novembro]]+Tabela8[[#This Row],[Total realizado até out/2025]]</f>
        <v>37400</v>
      </c>
      <c r="S218" s="17">
        <f>Tabela8[[#This Row],[Saldo de Outubro]]-Tabela8[[#This Row],[Realizado - Novembro]]</f>
        <v>1141250</v>
      </c>
      <c r="T218" s="17">
        <v>7480</v>
      </c>
      <c r="U218" s="17">
        <f>Tabela8[[#This Row],[Realizado - Dezembro]]+Tabela8[[#This Row],[Total realizado até novembro]]</f>
        <v>44880</v>
      </c>
      <c r="V218" s="14">
        <f>Tabela8[[#This Row],[Saldo de Novembro]]-Tabela8[[#This Row],[Realizado - Dezembro]]</f>
        <v>1133770</v>
      </c>
      <c r="W218" s="3">
        <v>5610</v>
      </c>
      <c r="X218" s="3">
        <f>Tabela8[[#This Row],[Total realizado até Dezembro]]+Tabela8[[#This Row],[Realizado - Janeiro]]</f>
        <v>50490</v>
      </c>
      <c r="Y218" s="3">
        <f>Tabela8[[#This Row],[Saldo de Dezembro]]-Tabela8[[#This Row],[Realizado - Janeiro]]</f>
        <v>1128160</v>
      </c>
      <c r="Z218" s="3">
        <v>5610</v>
      </c>
      <c r="AA218" s="3">
        <v>56100</v>
      </c>
      <c r="AB218" s="14">
        <v>1122550</v>
      </c>
      <c r="AC218" s="4">
        <v>0</v>
      </c>
      <c r="AD218" s="55">
        <f>Tabela8[[#This Row],[Total realizado até Fevereiro]]+Tabela8[[#This Row],[Realizado - Março]]</f>
        <v>56100</v>
      </c>
      <c r="AE218" s="55">
        <f>Tabela8[[#This Row],[Saldo de Fevereiro]]-Tabela8[[#This Row],[Realizado - Março]]</f>
        <v>1122550</v>
      </c>
    </row>
    <row r="219" spans="2:31" s="15" customFormat="1" ht="14.15" customHeight="1" x14ac:dyDescent="0.35">
      <c r="B219" s="36" t="s">
        <v>850</v>
      </c>
      <c r="C219" s="16" t="s">
        <v>28</v>
      </c>
      <c r="D219" s="36" t="s">
        <v>860</v>
      </c>
      <c r="E219" s="16" t="s">
        <v>861</v>
      </c>
      <c r="F219" s="16" t="s">
        <v>862</v>
      </c>
      <c r="G219" s="16" t="s">
        <v>44</v>
      </c>
      <c r="H219" s="16" t="s">
        <v>863</v>
      </c>
      <c r="I219" s="17">
        <v>1168002</v>
      </c>
      <c r="J219" s="17">
        <v>1147410</v>
      </c>
      <c r="K219" s="17">
        <v>6864</v>
      </c>
      <c r="L219" s="17">
        <v>6864</v>
      </c>
      <c r="M219" s="17">
        <v>6820</v>
      </c>
      <c r="N219" s="17">
        <v>6864</v>
      </c>
      <c r="O219" s="22">
        <f>SUM(Tabela8[[#This Row],[Realizado - Julho]:[Realizado - Outubro]])</f>
        <v>27412</v>
      </c>
      <c r="P219" s="22">
        <f>Tabela8[[#This Row],[Saldo julho/25]]-Tabela8[[#This Row],[Total realizado até out/2025]]</f>
        <v>1119998</v>
      </c>
      <c r="Q219" s="17">
        <v>13728</v>
      </c>
      <c r="R219" s="17">
        <f>Tabela8[[#This Row],[Realizado - Novembro]]+Tabela8[[#This Row],[Total realizado até out/2025]]</f>
        <v>41140</v>
      </c>
      <c r="S219" s="17">
        <f>Tabela8[[#This Row],[Saldo de Outubro]]-Tabela8[[#This Row],[Realizado - Novembro]]</f>
        <v>1106270</v>
      </c>
      <c r="T219" s="17">
        <v>13728</v>
      </c>
      <c r="U219" s="17">
        <f>Tabela8[[#This Row],[Realizado - Dezembro]]+Tabela8[[#This Row],[Total realizado até novembro]]</f>
        <v>54868</v>
      </c>
      <c r="V219" s="14">
        <f>Tabela8[[#This Row],[Saldo de Novembro]]-Tabela8[[#This Row],[Realizado - Dezembro]]</f>
        <v>1092542</v>
      </c>
      <c r="W219" s="3">
        <v>13728</v>
      </c>
      <c r="X219" s="3">
        <f>Tabela8[[#This Row],[Total realizado até Dezembro]]+Tabela8[[#This Row],[Realizado - Janeiro]]</f>
        <v>68596</v>
      </c>
      <c r="Y219" s="3">
        <f>Tabela8[[#This Row],[Saldo de Dezembro]]-Tabela8[[#This Row],[Realizado - Janeiro]]</f>
        <v>1078814</v>
      </c>
      <c r="Z219" s="3">
        <v>6864</v>
      </c>
      <c r="AA219" s="3">
        <v>75460</v>
      </c>
      <c r="AB219" s="14">
        <v>1071950</v>
      </c>
      <c r="AC219" s="4">
        <v>13728</v>
      </c>
      <c r="AD219" s="55">
        <f>Tabela8[[#This Row],[Total realizado até Fevereiro]]+Tabela8[[#This Row],[Realizado - Março]]</f>
        <v>89188</v>
      </c>
      <c r="AE219" s="55">
        <f>Tabela8[[#This Row],[Saldo de Fevereiro]]-Tabela8[[#This Row],[Realizado - Março]]</f>
        <v>1058222</v>
      </c>
    </row>
    <row r="220" spans="2:31" s="15" customFormat="1" ht="14.15" customHeight="1" x14ac:dyDescent="0.35">
      <c r="B220" s="36" t="s">
        <v>864</v>
      </c>
      <c r="C220" s="16" t="s">
        <v>28</v>
      </c>
      <c r="D220" s="16" t="s">
        <v>865</v>
      </c>
      <c r="E220" s="16" t="s">
        <v>866</v>
      </c>
      <c r="F220" s="16" t="s">
        <v>867</v>
      </c>
      <c r="G220" s="16" t="s">
        <v>39</v>
      </c>
      <c r="H220" s="16" t="s">
        <v>868</v>
      </c>
      <c r="I220" s="17">
        <v>8997413.2799999993</v>
      </c>
      <c r="J220" s="17">
        <v>8400702.0999999996</v>
      </c>
      <c r="K220" s="17">
        <v>596264.79</v>
      </c>
      <c r="L220" s="17">
        <v>596711.18000000005</v>
      </c>
      <c r="M220" s="17">
        <v>595818.4</v>
      </c>
      <c r="N220" s="17">
        <v>597603.96</v>
      </c>
      <c r="O220" s="22">
        <f>SUM(Tabela8[[#This Row],[Realizado - Julho]:[Realizado - Outubro]])</f>
        <v>2386398.33</v>
      </c>
      <c r="P220" s="22">
        <f>Tabela8[[#This Row],[Saldo julho/25]]-Tabela8[[#This Row],[Total realizado até out/2025]]</f>
        <v>6014303.7699999996</v>
      </c>
      <c r="Q220" s="17">
        <v>0</v>
      </c>
      <c r="R220" s="17">
        <f>Tabela8[[#This Row],[Realizado - Novembro]]+Tabela8[[#This Row],[Total realizado até out/2025]]</f>
        <v>2386398.33</v>
      </c>
      <c r="S220" s="17">
        <f>Tabela8[[#This Row],[Saldo de Outubro]]-Tabela8[[#This Row],[Realizado - Novembro]]</f>
        <v>6014303.7699999996</v>
      </c>
      <c r="T220" s="17">
        <v>1638627.4000000001</v>
      </c>
      <c r="U220" s="17">
        <f>Tabela8[[#This Row],[Realizado - Dezembro]]+Tabela8[[#This Row],[Total realizado até novembro]]</f>
        <v>4025025.7300000004</v>
      </c>
      <c r="V220" s="14">
        <f>Tabela8[[#This Row],[Saldo de Novembro]]-Tabela8[[#This Row],[Realizado - Dezembro]]</f>
        <v>4375676.3699999992</v>
      </c>
      <c r="W220" s="3">
        <v>1281718.96</v>
      </c>
      <c r="X220" s="3">
        <f>Tabela8[[#This Row],[Total realizado até Dezembro]]+Tabela8[[#This Row],[Realizado - Janeiro]]</f>
        <v>5306744.6900000004</v>
      </c>
      <c r="Y220" s="3">
        <f>Tabela8[[#This Row],[Saldo de Dezembro]]-Tabela8[[#This Row],[Realizado - Janeiro]]</f>
        <v>3093957.4099999992</v>
      </c>
      <c r="Z220" s="14">
        <v>0</v>
      </c>
      <c r="AA220" s="3">
        <v>5306744.6900000004</v>
      </c>
      <c r="AB220" s="14">
        <v>3093957.4099999992</v>
      </c>
      <c r="AC220" s="4">
        <v>640979.18000000005</v>
      </c>
      <c r="AD220" s="55">
        <f>Tabela8[[#This Row],[Total realizado até Fevereiro]]+Tabela8[[#This Row],[Realizado - Março]]</f>
        <v>5947723.8700000001</v>
      </c>
      <c r="AE220" s="55">
        <f>Tabela8[[#This Row],[Saldo de Fevereiro]]-Tabela8[[#This Row],[Realizado - Março]]</f>
        <v>2452978.2299999991</v>
      </c>
    </row>
    <row r="221" spans="2:31" x14ac:dyDescent="0.35">
      <c r="B221" s="36" t="s">
        <v>869</v>
      </c>
      <c r="C221" s="16" t="s">
        <v>28</v>
      </c>
      <c r="D221" s="16" t="s">
        <v>870</v>
      </c>
      <c r="E221" s="16" t="s">
        <v>871</v>
      </c>
      <c r="F221" s="16" t="s">
        <v>872</v>
      </c>
      <c r="G221" s="16" t="s">
        <v>59</v>
      </c>
      <c r="H221" s="37">
        <v>0</v>
      </c>
      <c r="I221" s="37">
        <v>0</v>
      </c>
      <c r="J221" s="37">
        <v>0</v>
      </c>
      <c r="K221" s="37">
        <v>0</v>
      </c>
      <c r="L221" s="37">
        <v>0</v>
      </c>
      <c r="M221" s="37">
        <v>0</v>
      </c>
      <c r="N221" s="37">
        <v>0</v>
      </c>
      <c r="O221" s="37">
        <f>SUM(Tabela8[[#This Row],[Realizado - Julho]:[Realizado - Outubro]])</f>
        <v>0</v>
      </c>
      <c r="P221" s="3">
        <f>Tabela8[[#This Row],[Saldo junho/25]]-Tabela8[[#This Row],[Total realizado até out/2025]]</f>
        <v>0</v>
      </c>
      <c r="Q221" s="17">
        <v>0</v>
      </c>
      <c r="R221" s="3">
        <f>Tabela8[[#This Row],[Realizado - Novembro]]+Tabela8[[#This Row],[Total realizado até out/2025]]</f>
        <v>0</v>
      </c>
      <c r="S221" s="17">
        <f>Tabela8[[#This Row],[Saldo de Outubro]]-Tabela8[[#This Row],[Realizado - Novembro]]</f>
        <v>0</v>
      </c>
      <c r="T221" s="17">
        <v>0</v>
      </c>
      <c r="U221" s="3">
        <v>0</v>
      </c>
      <c r="V221" s="3">
        <v>349344.6</v>
      </c>
      <c r="W221" s="3">
        <v>5609.91</v>
      </c>
      <c r="X221" s="3">
        <f>Tabela8[[#This Row],[Total realizado até Dezembro]]+Tabela8[[#This Row],[Realizado - Janeiro]]</f>
        <v>5609.91</v>
      </c>
      <c r="Y221" s="3">
        <f>Tabela8[[#This Row],[Saldo de Dezembro]]-Tabela8[[#This Row],[Realizado - Janeiro]]</f>
        <v>343734.69</v>
      </c>
      <c r="Z221" s="3">
        <v>11219.82</v>
      </c>
      <c r="AA221" s="3">
        <v>16829.73</v>
      </c>
      <c r="AB221" s="14">
        <v>332514.87</v>
      </c>
      <c r="AC221" s="4">
        <v>11474.82</v>
      </c>
      <c r="AD221" s="55">
        <f>Tabela8[[#This Row],[Total realizado até Fevereiro]]+Tabela8[[#This Row],[Realizado - Março]]</f>
        <v>28304.55</v>
      </c>
      <c r="AE221" s="55">
        <f>Tabela8[[#This Row],[Saldo de Fevereiro]]-Tabela8[[#This Row],[Realizado - Março]]</f>
        <v>321040.05</v>
      </c>
    </row>
    <row r="222" spans="2:31" x14ac:dyDescent="0.35">
      <c r="B222" s="36" t="s">
        <v>873</v>
      </c>
      <c r="C222" s="16" t="s">
        <v>28</v>
      </c>
      <c r="D222" s="16" t="s">
        <v>874</v>
      </c>
      <c r="E222" s="16" t="s">
        <v>875</v>
      </c>
      <c r="F222" s="16" t="s">
        <v>876</v>
      </c>
      <c r="G222" s="16" t="s">
        <v>39</v>
      </c>
      <c r="H222" s="37">
        <v>0</v>
      </c>
      <c r="I222" s="37">
        <v>0</v>
      </c>
      <c r="J222" s="37">
        <v>0</v>
      </c>
      <c r="K222" s="37">
        <v>0</v>
      </c>
      <c r="L222" s="37">
        <v>0</v>
      </c>
      <c r="M222" s="37">
        <v>0</v>
      </c>
      <c r="N222" s="37">
        <v>0</v>
      </c>
      <c r="O222" s="14">
        <f>SUM(Tabela8[[#This Row],[Realizado - Julho]:[Realizado - Outubro]])</f>
        <v>0</v>
      </c>
      <c r="P222" s="3">
        <f>Tabela8[[#This Row],[Saldo junho/25]]-Tabela8[[#This Row],[Total realizado até out/2025]]</f>
        <v>0</v>
      </c>
      <c r="Q222" s="17">
        <v>0</v>
      </c>
      <c r="R222" s="3">
        <f>Tabela8[[#This Row],[Realizado - Novembro]]+Tabela8[[#This Row],[Total realizado até out/2025]]</f>
        <v>0</v>
      </c>
      <c r="S222" s="17">
        <f>Tabela8[[#This Row],[Saldo de Outubro]]-Tabela8[[#This Row],[Realizado - Novembro]]</f>
        <v>0</v>
      </c>
      <c r="T222" s="17">
        <v>0</v>
      </c>
      <c r="U222" s="3">
        <f>Tabela8[[#This Row],[Realizado - Dezembro]]+Tabela8[[#This Row],[Total realizado até novembro]]</f>
        <v>0</v>
      </c>
      <c r="V222" s="3">
        <f>Tabela8[[#This Row],[Saldo de Outubro]]-Tabela8[[#This Row],[Realizado - Novembro]]</f>
        <v>0</v>
      </c>
      <c r="W222" s="3"/>
      <c r="X222" s="3">
        <f>Tabela8[[#This Row],[Total realizado até Dezembro]]+Tabela8[[#This Row],[Realizado - Janeiro]]</f>
        <v>0</v>
      </c>
      <c r="Y222" s="3">
        <v>455700</v>
      </c>
      <c r="Z222" s="14">
        <v>0</v>
      </c>
      <c r="AA222" s="3">
        <f>Tabela8[[#This Row],[Total realizado até Janeiro]]+Tabela8[[#This Row],[Realizado - Fevereiro]]</f>
        <v>0</v>
      </c>
      <c r="AB222" s="14">
        <v>455700</v>
      </c>
      <c r="AC222" s="4">
        <v>0</v>
      </c>
      <c r="AD222" s="55">
        <f>Tabela8[[#This Row],[Total realizado até Fevereiro]]+Tabela8[[#This Row],[Realizado - Março]]</f>
        <v>0</v>
      </c>
      <c r="AE222" s="55">
        <f>Tabela8[[#This Row],[Saldo de Fevereiro]]-Tabela8[[#This Row],[Realizado - Março]]</f>
        <v>455700</v>
      </c>
    </row>
    <row r="223" spans="2:31" x14ac:dyDescent="0.35">
      <c r="B223" s="36" t="s">
        <v>877</v>
      </c>
      <c r="C223" s="16" t="s">
        <v>28</v>
      </c>
      <c r="D223" s="16" t="s">
        <v>206</v>
      </c>
      <c r="E223" s="16" t="s">
        <v>878</v>
      </c>
      <c r="F223" s="16" t="s">
        <v>879</v>
      </c>
      <c r="G223" s="16" t="s">
        <v>322</v>
      </c>
      <c r="H223" s="37">
        <v>0</v>
      </c>
      <c r="I223" s="37">
        <v>0</v>
      </c>
      <c r="J223" s="37">
        <v>0</v>
      </c>
      <c r="K223" s="37">
        <v>0</v>
      </c>
      <c r="L223" s="37">
        <v>0</v>
      </c>
      <c r="M223" s="37">
        <v>0</v>
      </c>
      <c r="N223" s="37">
        <v>0</v>
      </c>
      <c r="O223" s="14">
        <f>SUM(Tabela8[[#This Row],[Realizado - Julho]:[Realizado - Outubro]])</f>
        <v>0</v>
      </c>
      <c r="P223" s="3">
        <f>Tabela8[[#This Row],[Saldo junho/25]]-Tabela8[[#This Row],[Total realizado até out/2025]]</f>
        <v>0</v>
      </c>
      <c r="Q223" s="17">
        <v>0</v>
      </c>
      <c r="R223" s="3">
        <f>Tabela8[[#This Row],[Realizado - Novembro]]+Tabela8[[#This Row],[Total realizado até out/2025]]</f>
        <v>0</v>
      </c>
      <c r="S223" s="17">
        <f>Tabela8[[#This Row],[Saldo de Outubro]]-Tabela8[[#This Row],[Realizado - Novembro]]</f>
        <v>0</v>
      </c>
      <c r="T223" s="17">
        <v>0</v>
      </c>
      <c r="U223" s="3">
        <f>Tabela8[[#This Row],[Realizado - Dezembro]]+Tabela8[[#This Row],[Total realizado até novembro]]</f>
        <v>0</v>
      </c>
      <c r="V223" s="3">
        <v>4099613.41</v>
      </c>
      <c r="W223" s="3"/>
      <c r="X223" s="3">
        <f>Tabela8[[#This Row],[Total realizado até Dezembro]]+Tabela8[[#This Row],[Realizado - Janeiro]]</f>
        <v>0</v>
      </c>
      <c r="Y223" s="3">
        <f>Tabela8[[#This Row],[Saldo de Dezembro]]-Tabela8[[#This Row],[Realizado - Janeiro]]</f>
        <v>4099613.41</v>
      </c>
      <c r="Z223" s="14">
        <v>0</v>
      </c>
      <c r="AA223" s="3">
        <f>Tabela8[[#This Row],[Total realizado até Janeiro]]+Tabela8[[#This Row],[Realizado - Fevereiro]]</f>
        <v>0</v>
      </c>
      <c r="AB223" s="14">
        <v>4099613.41</v>
      </c>
      <c r="AC223" s="4">
        <v>0</v>
      </c>
      <c r="AD223" s="55">
        <f>Tabela8[[#This Row],[Total realizado até Fevereiro]]+Tabela8[[#This Row],[Realizado - Março]]</f>
        <v>0</v>
      </c>
      <c r="AE223" s="55">
        <f>Tabela8[[#This Row],[Saldo de Fevereiro]]-Tabela8[[#This Row],[Realizado - Março]]</f>
        <v>4099613.41</v>
      </c>
    </row>
    <row r="224" spans="2:31" x14ac:dyDescent="0.35">
      <c r="B224" s="36" t="s">
        <v>880</v>
      </c>
      <c r="C224" s="16" t="s">
        <v>28</v>
      </c>
      <c r="D224" s="39" t="s">
        <v>263</v>
      </c>
      <c r="E224" s="16" t="s">
        <v>881</v>
      </c>
      <c r="F224" s="16" t="s">
        <v>882</v>
      </c>
      <c r="G224" s="16" t="s">
        <v>436</v>
      </c>
      <c r="H224" s="37">
        <v>0</v>
      </c>
      <c r="I224" s="37">
        <v>0</v>
      </c>
      <c r="J224" s="37">
        <v>0</v>
      </c>
      <c r="K224" s="37">
        <v>0</v>
      </c>
      <c r="L224" s="37">
        <v>0</v>
      </c>
      <c r="M224" s="37">
        <v>0</v>
      </c>
      <c r="N224" s="37">
        <v>0</v>
      </c>
      <c r="O224" s="14">
        <f>SUM(Tabela8[[#This Row],[Realizado - Julho]:[Realizado - Outubro]])</f>
        <v>0</v>
      </c>
      <c r="P224" s="3">
        <f>Tabela8[[#This Row],[Saldo junho/25]]-Tabela8[[#This Row],[Total realizado até out/2025]]</f>
        <v>0</v>
      </c>
      <c r="Q224" s="17">
        <v>0</v>
      </c>
      <c r="R224" s="3">
        <f>Tabela8[[#This Row],[Realizado - Novembro]]+Tabela8[[#This Row],[Total realizado até out/2025]]</f>
        <v>0</v>
      </c>
      <c r="S224" s="17">
        <f>Tabela8[[#This Row],[Saldo de Outubro]]-Tabela8[[#This Row],[Realizado - Novembro]]</f>
        <v>0</v>
      </c>
      <c r="T224" s="17">
        <v>0</v>
      </c>
      <c r="U224" s="3">
        <f>Tabela8[[#This Row],[Realizado - Dezembro]]+Tabela8[[#This Row],[Total realizado até novembro]]</f>
        <v>0</v>
      </c>
      <c r="V224" s="3">
        <f>Tabela8[[#This Row],[Saldo de Outubro]]-Tabela8[[#This Row],[Realizado - Novembro]]</f>
        <v>0</v>
      </c>
      <c r="W224" s="3">
        <v>0</v>
      </c>
      <c r="X224" s="3">
        <v>0</v>
      </c>
      <c r="Y224" s="3">
        <v>175000</v>
      </c>
      <c r="Z224" s="51">
        <f>VLOOKUP(Tabela8[[#This Row],[CNPJ]],'[2]Deloitte - NF de entrada - paga'!$W:$AF,10,0)</f>
        <v>5694.8</v>
      </c>
      <c r="AA224" s="3">
        <f>Tabela8[[#This Row],[Total realizado até Janeiro]]+Tabela8[[#This Row],[Realizado - Fevereiro]]</f>
        <v>5694.8</v>
      </c>
      <c r="AB224" s="14">
        <v>175000</v>
      </c>
      <c r="AC224" s="4">
        <v>1166.6600000000001</v>
      </c>
      <c r="AD224" s="55">
        <f>Tabela8[[#This Row],[Total realizado até Fevereiro]]+Tabela8[[#This Row],[Realizado - Março]]</f>
        <v>6861.46</v>
      </c>
      <c r="AE224" s="55">
        <f>Tabela8[[#This Row],[Saldo de Fevereiro]]-Tabela8[[#This Row],[Realizado - Março]]</f>
        <v>173833.34</v>
      </c>
    </row>
    <row r="225" spans="2:31" x14ac:dyDescent="0.35">
      <c r="B225" s="36" t="s">
        <v>883</v>
      </c>
      <c r="C225" s="16" t="s">
        <v>28</v>
      </c>
      <c r="D225" s="16" t="s">
        <v>884</v>
      </c>
      <c r="E225" s="16" t="s">
        <v>885</v>
      </c>
      <c r="F225" s="16" t="s">
        <v>886</v>
      </c>
      <c r="G225" s="16" t="s">
        <v>755</v>
      </c>
      <c r="H225" s="37">
        <v>0</v>
      </c>
      <c r="I225" s="37">
        <v>0</v>
      </c>
      <c r="J225" s="37">
        <v>0</v>
      </c>
      <c r="K225" s="37">
        <v>0</v>
      </c>
      <c r="L225" s="37">
        <v>0</v>
      </c>
      <c r="M225" s="37">
        <v>0</v>
      </c>
      <c r="N225" s="37">
        <v>0</v>
      </c>
      <c r="O225" s="37">
        <f>SUM(Tabela8[[#This Row],[Realizado - Julho]:[Realizado - Outubro]])</f>
        <v>0</v>
      </c>
      <c r="P225" s="3">
        <f>Tabela8[[#This Row],[Saldo junho/25]]-Tabela8[[#This Row],[Total realizado até out/2025]]</f>
        <v>0</v>
      </c>
      <c r="Q225" s="17">
        <v>0</v>
      </c>
      <c r="R225" s="3">
        <f>Tabela8[[#This Row],[Realizado - Novembro]]+Tabela8[[#This Row],[Total realizado até out/2025]]</f>
        <v>0</v>
      </c>
      <c r="S225" s="17">
        <f>Tabela8[[#This Row],[Saldo de Outubro]]-Tabela8[[#This Row],[Realizado - Novembro]]</f>
        <v>0</v>
      </c>
      <c r="T225" s="17">
        <v>0</v>
      </c>
      <c r="U225" s="3">
        <f>Tabela8[[#This Row],[Realizado - Dezembro]]+Tabela8[[#This Row],[Total realizado até novembro]]</f>
        <v>0</v>
      </c>
      <c r="V225" s="3">
        <f>Tabela8[[#This Row],[Saldo de Outubro]]-Tabela8[[#This Row],[Realizado - Novembro]]</f>
        <v>0</v>
      </c>
      <c r="W225" s="3"/>
      <c r="X225" s="3">
        <f>Tabela8[[#This Row],[Total realizado até Dezembro]]+Tabela8[[#This Row],[Realizado - Janeiro]]</f>
        <v>0</v>
      </c>
      <c r="Y225" s="3">
        <v>262504</v>
      </c>
      <c r="Z225" s="14">
        <v>0</v>
      </c>
      <c r="AA225" s="3">
        <f>Tabela8[[#This Row],[Total realizado até Janeiro]]+Tabela8[[#This Row],[Realizado - Fevereiro]]</f>
        <v>0</v>
      </c>
      <c r="AB225" s="14">
        <v>262504</v>
      </c>
      <c r="AC225" s="4">
        <v>8750.1299999999992</v>
      </c>
      <c r="AD225" s="55">
        <f>Tabela8[[#This Row],[Total realizado até Fevereiro]]+Tabela8[[#This Row],[Realizado - Março]]</f>
        <v>8750.1299999999992</v>
      </c>
      <c r="AE225" s="55">
        <f>Tabela8[[#This Row],[Saldo de Fevereiro]]-Tabela8[[#This Row],[Realizado - Março]]</f>
        <v>253753.87</v>
      </c>
    </row>
    <row r="226" spans="2:31" x14ac:dyDescent="0.35">
      <c r="B226" s="36" t="s">
        <v>192</v>
      </c>
      <c r="C226" s="16" t="s">
        <v>28</v>
      </c>
      <c r="D226" s="16" t="s">
        <v>193</v>
      </c>
      <c r="E226" s="16" t="s">
        <v>887</v>
      </c>
      <c r="F226" s="1" t="s">
        <v>888</v>
      </c>
      <c r="G226" s="16" t="s">
        <v>39</v>
      </c>
      <c r="H226" s="37">
        <v>0</v>
      </c>
      <c r="I226" s="37">
        <v>0</v>
      </c>
      <c r="J226" s="37">
        <v>0</v>
      </c>
      <c r="K226" s="37">
        <v>0</v>
      </c>
      <c r="L226" s="37">
        <v>0</v>
      </c>
      <c r="M226" s="37">
        <v>0</v>
      </c>
      <c r="N226" s="37">
        <v>0</v>
      </c>
      <c r="O226" s="14">
        <f>SUM(Tabela8[[#This Row],[Realizado - Julho]:[Realizado - Outubro]])</f>
        <v>0</v>
      </c>
      <c r="P226" s="3">
        <f>Tabela8[[#This Row],[Saldo junho/25]]-Tabela8[[#This Row],[Total realizado até out/2025]]</f>
        <v>0</v>
      </c>
      <c r="Q226" s="17">
        <v>0</v>
      </c>
      <c r="R226" s="3">
        <f>Tabela8[[#This Row],[Realizado - Novembro]]+Tabela8[[#This Row],[Total realizado até out/2025]]</f>
        <v>0</v>
      </c>
      <c r="S226" s="17">
        <v>122000</v>
      </c>
      <c r="T226" s="17">
        <v>0</v>
      </c>
      <c r="U226" s="3">
        <f>Tabela8[[#This Row],[Realizado - Dezembro]]+Tabela8[[#This Row],[Total realizado até novembro]]</f>
        <v>0</v>
      </c>
      <c r="V226" s="3">
        <f>Tabela8[[#This Row],[Saldo de Novembro]]-Tabela8[[#This Row],[Realizado - Dezembro]]</f>
        <v>122000</v>
      </c>
      <c r="W226" s="3"/>
      <c r="X226" s="3">
        <f>Tabela8[[#This Row],[Total realizado até Dezembro]]+Tabela8[[#This Row],[Realizado - Janeiro]]</f>
        <v>0</v>
      </c>
      <c r="Y226" s="3">
        <f>Tabela8[[#This Row],[Saldo de Dezembro]]-Tabela8[[#This Row],[Realizado - Janeiro]]</f>
        <v>122000</v>
      </c>
      <c r="Z226" s="14">
        <v>0</v>
      </c>
      <c r="AA226" s="3">
        <f>Tabela8[[#This Row],[Total realizado até Janeiro]]+Tabela8[[#This Row],[Realizado - Fevereiro]]</f>
        <v>0</v>
      </c>
      <c r="AB226" s="14">
        <f>Tabela8[[#This Row],[Saldo de Janeiro]]-Tabela8[[#This Row],[Realizado - Fevereiro]]</f>
        <v>122000</v>
      </c>
      <c r="AC226" s="4">
        <v>0</v>
      </c>
      <c r="AD226" s="55">
        <f>Tabela8[[#This Row],[Total realizado até Fevereiro]]+Tabela8[[#This Row],[Realizado - Março]]</f>
        <v>0</v>
      </c>
      <c r="AE226" s="55">
        <f>Tabela8[[#This Row],[Saldo de Fevereiro]]-Tabela8[[#This Row],[Realizado - Março]]</f>
        <v>122000</v>
      </c>
    </row>
    <row r="227" spans="2:31" x14ac:dyDescent="0.35">
      <c r="B227" s="36" t="s">
        <v>895</v>
      </c>
      <c r="C227" s="16" t="s">
        <v>28</v>
      </c>
      <c r="D227" s="16" t="s">
        <v>896</v>
      </c>
      <c r="E227" s="16" t="s">
        <v>897</v>
      </c>
      <c r="F227" s="1" t="s">
        <v>898</v>
      </c>
      <c r="G227" s="1" t="s">
        <v>39</v>
      </c>
      <c r="H227" s="37">
        <v>0</v>
      </c>
      <c r="I227" s="37">
        <v>0</v>
      </c>
      <c r="J227" s="37">
        <v>0</v>
      </c>
      <c r="K227" s="37">
        <v>0</v>
      </c>
      <c r="L227" s="37">
        <v>0</v>
      </c>
      <c r="M227" s="37">
        <v>0</v>
      </c>
      <c r="N227" s="37">
        <v>0</v>
      </c>
      <c r="O227" s="14">
        <f>SUM(Tabela8[[#This Row],[Realizado - Julho]:[Realizado - Outubro]])</f>
        <v>0</v>
      </c>
      <c r="P227" s="3">
        <f>Tabela8[[#This Row],[Saldo junho/25]]-Tabela8[[#This Row],[Total realizado até out/2025]]</f>
        <v>0</v>
      </c>
      <c r="Q227" s="17">
        <v>0</v>
      </c>
      <c r="R227" s="3">
        <v>0</v>
      </c>
      <c r="S227" s="3">
        <v>0</v>
      </c>
      <c r="T227" s="17">
        <v>0</v>
      </c>
      <c r="U227" s="3">
        <v>0</v>
      </c>
      <c r="V227" s="3">
        <v>0</v>
      </c>
      <c r="W227" s="3">
        <v>0</v>
      </c>
      <c r="X227" s="3">
        <v>0</v>
      </c>
      <c r="Y227" s="14">
        <v>1045000</v>
      </c>
      <c r="Z227" s="14">
        <v>0</v>
      </c>
      <c r="AA227" s="3">
        <v>0</v>
      </c>
      <c r="AB227" s="14">
        <v>1045000</v>
      </c>
      <c r="AC227" s="3">
        <v>0</v>
      </c>
      <c r="AD227" s="55">
        <f>Tabela8[[#This Row],[Total realizado até Fevereiro]]+Tabela8[[#This Row],[Realizado - Março]]</f>
        <v>0</v>
      </c>
      <c r="AE227" s="55">
        <f>Tabela8[[#This Row],[Saldo de Fevereiro]]-Tabela8[[#This Row],[Realizado - Março]]</f>
        <v>1045000</v>
      </c>
    </row>
    <row r="228" spans="2:31" x14ac:dyDescent="0.35">
      <c r="B228" s="36" t="s">
        <v>889</v>
      </c>
      <c r="C228" s="16" t="s">
        <v>28</v>
      </c>
      <c r="D228" s="16" t="s">
        <v>890</v>
      </c>
      <c r="E228" s="16" t="s">
        <v>891</v>
      </c>
      <c r="F228" s="1" t="s">
        <v>898</v>
      </c>
      <c r="G228" s="16" t="s">
        <v>260</v>
      </c>
      <c r="H228" s="37">
        <v>0</v>
      </c>
      <c r="I228" s="37">
        <v>0</v>
      </c>
      <c r="J228" s="37">
        <v>0</v>
      </c>
      <c r="K228" s="38">
        <v>0</v>
      </c>
      <c r="L228" s="38">
        <v>0</v>
      </c>
      <c r="M228" s="38">
        <v>0</v>
      </c>
      <c r="N228" s="38">
        <v>0</v>
      </c>
      <c r="O228" s="4">
        <f>SUM(Tabela8[[#This Row],[Realizado - Julho]:[Realizado - Outubro]])</f>
        <v>0</v>
      </c>
      <c r="P228" s="4">
        <f>Tabela8[[#This Row],[Saldo junho/25]]-Tabela8[[#This Row],[Total realizado até out/2025]]</f>
        <v>0</v>
      </c>
      <c r="Q228" s="4">
        <v>0</v>
      </c>
      <c r="R228" s="4">
        <f>Tabela8[[#This Row],[Realizado - Novembro]]+Tabela8[[#This Row],[Total realizado até out/2025]]</f>
        <v>0</v>
      </c>
      <c r="S228" s="4">
        <v>0</v>
      </c>
      <c r="T228" s="17">
        <v>0</v>
      </c>
      <c r="U228" s="4">
        <f>Tabela8[[#This Row],[Realizado - Dezembro]]+Tabela8[[#This Row],[Total realizado até novembro]]</f>
        <v>0</v>
      </c>
      <c r="V228" s="4">
        <v>0</v>
      </c>
      <c r="W228" s="4">
        <v>0</v>
      </c>
      <c r="X228" s="4">
        <f>Tabela8[[#This Row],[Total realizado até Dezembro]]+Tabela8[[#This Row],[Realizado - Janeiro]]</f>
        <v>0</v>
      </c>
      <c r="Y228" s="4">
        <f>Tabela8[[#This Row],[Saldo de Dezembro]]-Tabela8[[#This Row],[Realizado - Janeiro]]</f>
        <v>0</v>
      </c>
      <c r="Z228" s="4">
        <v>0</v>
      </c>
      <c r="AA228" s="4">
        <v>0</v>
      </c>
      <c r="AB228" s="4">
        <v>0</v>
      </c>
      <c r="AC228" s="3">
        <v>0</v>
      </c>
      <c r="AD228" s="55">
        <f>Tabela8[[#This Row],[Total realizado até Fevereiro]]+Tabela8[[#This Row],[Realizado - Março]]</f>
        <v>0</v>
      </c>
      <c r="AE228" s="55">
        <v>944465.1</v>
      </c>
    </row>
    <row r="229" spans="2:31" x14ac:dyDescent="0.35">
      <c r="G229" s="16"/>
      <c r="H229" s="40"/>
      <c r="I229" s="41"/>
      <c r="J229" s="38"/>
    </row>
    <row r="230" spans="2:31" x14ac:dyDescent="0.35">
      <c r="G230" s="16"/>
      <c r="H230" s="41"/>
      <c r="I230" s="41"/>
      <c r="J230" s="38"/>
    </row>
    <row r="231" spans="2:31" x14ac:dyDescent="0.35">
      <c r="G231" s="16"/>
      <c r="I231" s="41"/>
      <c r="J231" s="38"/>
    </row>
    <row r="232" spans="2:31" x14ac:dyDescent="0.35">
      <c r="G232" s="16"/>
      <c r="I232" s="41"/>
      <c r="J232" s="38"/>
    </row>
    <row r="233" spans="2:31" x14ac:dyDescent="0.35">
      <c r="G233" s="16"/>
      <c r="H233" s="41"/>
      <c r="I233" s="41"/>
      <c r="J233" s="38"/>
    </row>
    <row r="234" spans="2:31" x14ac:dyDescent="0.35">
      <c r="G234" s="16"/>
      <c r="H234" s="41"/>
      <c r="I234" s="41"/>
      <c r="J234" s="38"/>
    </row>
  </sheetData>
  <mergeCells count="2">
    <mergeCell ref="I9:V9"/>
    <mergeCell ref="W9:AE9"/>
  </mergeCells>
  <conditionalFormatting sqref="B221">
    <cfRule type="duplicateValues" dxfId="24" priority="13"/>
  </conditionalFormatting>
  <conditionalFormatting sqref="B225">
    <cfRule type="duplicateValues" dxfId="23" priority="10"/>
  </conditionalFormatting>
  <conditionalFormatting sqref="E10">
    <cfRule type="duplicateValues" dxfId="22" priority="32"/>
    <cfRule type="duplicateValues" dxfId="21" priority="33"/>
  </conditionalFormatting>
  <conditionalFormatting sqref="E214">
    <cfRule type="duplicateValues" dxfId="20" priority="22"/>
  </conditionalFormatting>
  <conditionalFormatting sqref="E223">
    <cfRule type="duplicateValues" dxfId="19" priority="12"/>
  </conditionalFormatting>
  <conditionalFormatting sqref="E224">
    <cfRule type="duplicateValues" dxfId="18" priority="11"/>
  </conditionalFormatting>
  <conditionalFormatting sqref="E225">
    <cfRule type="duplicateValues" dxfId="17" priority="9"/>
  </conditionalFormatting>
  <conditionalFormatting sqref="E226:E228">
    <cfRule type="duplicateValues" dxfId="16" priority="8"/>
  </conditionalFormatting>
  <conditionalFormatting sqref="F215:F225 E1:E9 E206:E1048576 E11:E204">
    <cfRule type="duplicateValues" dxfId="15" priority="27"/>
  </conditionalFormatting>
  <conditionalFormatting sqref="F215:F225 E1:E9 E208:E1048576 E11:E204">
    <cfRule type="duplicateValues" dxfId="14" priority="31"/>
  </conditionalFormatting>
  <conditionalFormatting sqref="G2 Z48 G4:G9">
    <cfRule type="duplicateValues" dxfId="13" priority="26"/>
  </conditionalFormatting>
  <conditionalFormatting sqref="G227">
    <cfRule type="duplicateValues" dxfId="12" priority="1"/>
  </conditionalFormatting>
  <conditionalFormatting sqref="G229:G234">
    <cfRule type="duplicateValues" dxfId="11" priority="6"/>
    <cfRule type="duplicateValues" dxfId="10" priority="7"/>
  </conditionalFormatting>
  <conditionalFormatting sqref="G231">
    <cfRule type="duplicateValues" dxfId="9" priority="5"/>
  </conditionalFormatting>
  <conditionalFormatting sqref="G232">
    <cfRule type="duplicateValues" dxfId="8" priority="4"/>
  </conditionalFormatting>
  <conditionalFormatting sqref="G233">
    <cfRule type="duplicateValues" dxfId="7" priority="3"/>
  </conditionalFormatting>
  <conditionalFormatting sqref="G234">
    <cfRule type="duplicateValues" dxfId="6" priority="2"/>
  </conditionalFormatting>
  <conditionalFormatting sqref="G235:G1048576 H220 G2 Z48 G4:G9">
    <cfRule type="duplicateValues" dxfId="5" priority="19"/>
  </conditionalFormatting>
  <conditionalFormatting sqref="H229">
    <cfRule type="duplicateValues" dxfId="4" priority="14"/>
  </conditionalFormatting>
  <conditionalFormatting sqref="I137">
    <cfRule type="duplicateValues" dxfId="3" priority="17"/>
    <cfRule type="duplicateValues" dxfId="2" priority="18"/>
  </conditionalFormatting>
  <conditionalFormatting sqref="K51">
    <cfRule type="duplicateValues" dxfId="1" priority="15"/>
    <cfRule type="duplicateValues" dxfId="0" priority="16"/>
  </conditionalFormatting>
  <hyperlinks>
    <hyperlink ref="F91" r:id="rId1" display="https://siga.navbrasil.gov.br/sigaex/app/expediente/doc/exibir?sigla=SD-ADM-2025/01347" xr:uid="{1EFC051D-D7E2-4817-B0ED-37C76F38E00E}"/>
  </hyperlinks>
  <pageMargins left="0.511811024" right="0.511811024" top="0.78740157499999996" bottom="0.78740157499999996" header="0.31496062000000002" footer="0.31496062000000002"/>
  <drawing r:id="rId2"/>
  <legacyDrawing r:id="rId3"/>
  <tableParts count="1">
    <tablePart r:id="rId4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68C76221CFDE146ABC76D3611EF83C6" ma:contentTypeVersion="12" ma:contentTypeDescription="Create a new document." ma:contentTypeScope="" ma:versionID="615178303becf3e485eb112789d04215">
  <xsd:schema xmlns:xsd="http://www.w3.org/2001/XMLSchema" xmlns:xs="http://www.w3.org/2001/XMLSchema" xmlns:p="http://schemas.microsoft.com/office/2006/metadata/properties" xmlns:ns2="e7223fe4-9fd6-4dbd-a647-753ce5e81322" xmlns:ns3="d0c18f45-eb53-437e-9951-bafe5c7684d0" targetNamespace="http://schemas.microsoft.com/office/2006/metadata/properties" ma:root="true" ma:fieldsID="682cbe2005e98db3ec3126d916603d4a" ns2:_="" ns3:_="">
    <xsd:import namespace="e7223fe4-9fd6-4dbd-a647-753ce5e81322"/>
    <xsd:import namespace="d0c18f45-eb53-437e-9951-bafe5c7684d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223fe4-9fd6-4dbd-a647-753ce5e8132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798d900d-0589-4081-96eb-513de833a5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0c18f45-eb53-437e-9951-bafe5c7684d0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70dfc1d8-1f82-42ed-8ee1-179f34e40a63}" ma:internalName="TaxCatchAll" ma:showField="CatchAllData" ma:web="d0c18f45-eb53-437e-9951-bafe5c7684d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7223fe4-9fd6-4dbd-a647-753ce5e81322">
      <Terms xmlns="http://schemas.microsoft.com/office/infopath/2007/PartnerControls"/>
    </lcf76f155ced4ddcb4097134ff3c332f>
    <TaxCatchAll xmlns="d0c18f45-eb53-437e-9951-bafe5c7684d0" xsi:nil="true"/>
  </documentManagement>
</p:properties>
</file>

<file path=customXml/itemProps1.xml><?xml version="1.0" encoding="utf-8"?>
<ds:datastoreItem xmlns:ds="http://schemas.openxmlformats.org/officeDocument/2006/customXml" ds:itemID="{6D01DB90-CD8E-4E45-BECB-1A623D6EB0B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223fe4-9fd6-4dbd-a647-753ce5e81322"/>
    <ds:schemaRef ds:uri="d0c18f45-eb53-437e-9951-bafe5c7684d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09FDE50-4B01-49FE-B905-5CCB93EC4CA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7FABA83-739D-4157-9DD1-994003F80B5B}">
  <ds:schemaRefs>
    <ds:schemaRef ds:uri="http://www.w3.org/XML/1998/namespace"/>
    <ds:schemaRef ds:uri="http://schemas.microsoft.com/office/2006/documentManagement/types"/>
    <ds:schemaRef ds:uri="http://purl.org/dc/dcmitype/"/>
    <ds:schemaRef ds:uri="d0c18f45-eb53-437e-9951-bafe5c7684d0"/>
    <ds:schemaRef ds:uri="http://schemas.microsoft.com/office/2006/metadata/properties"/>
    <ds:schemaRef ds:uri="http://purl.org/dc/terms/"/>
    <ds:schemaRef ds:uri="http://purl.org/dc/elements/1.1/"/>
    <ds:schemaRef ds:uri="http://schemas.openxmlformats.org/package/2006/metadata/core-properties"/>
    <ds:schemaRef ds:uri="http://schemas.microsoft.com/office/infopath/2007/PartnerControls"/>
    <ds:schemaRef ds:uri="e7223fe4-9fd6-4dbd-a647-753ce5e81322"/>
  </ds:schemaRefs>
</ds:datastoreItem>
</file>

<file path=docMetadata/LabelInfo.xml><?xml version="1.0" encoding="utf-8"?>
<clbl:labelList xmlns:clbl="http://schemas.microsoft.com/office/2020/mipLabelMetadata">
  <clbl:label id="{ea60d57e-af5b-4752-ac57-3e4f28ca11dc}" enabled="1" method="Standard" siteId="{36da45f1-dd2c-4d1f-af13-5abe46b99921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Execução Financeira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Archidiacono, Fernanda Carvalho</dc:creator>
  <cp:keywords/>
  <dc:description/>
  <cp:lastModifiedBy>Archidiacono, Fernanda Carvalho</cp:lastModifiedBy>
  <cp:revision/>
  <dcterms:created xsi:type="dcterms:W3CDTF">2026-02-25T12:34:18Z</dcterms:created>
  <dcterms:modified xsi:type="dcterms:W3CDTF">2026-05-04T13:21:53Z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0x010100368C76221CFDE146ABC76D3611EF83C6</vt:lpwstr>
  </property>
  <property fmtid="{D5CDD505-2E9C-101B-9397-08002B2CF9AE}" pid="3" name="MediaServiceImageTags">
    <vt:lpwstr/>
  </property>
  <property fmtid="{D5CDD505-2E9C-101B-9397-08002B2CF9AE}" pid="4" name="_AdHocReviewCycleID">
    <vt:i4>-2055873453</vt:i4>
  </property>
  <property fmtid="{D5CDD505-2E9C-101B-9397-08002B2CF9AE}" pid="5" name="_NewReviewCycle">
    <vt:lpwstr/>
  </property>
  <property fmtid="{D5CDD505-2E9C-101B-9397-08002B2CF9AE}" pid="6" name="_EmailSubject">
    <vt:lpwstr>Relatório de Contratos e Terceirizados e Planilha de Execução Financeira | Guia de Transparência Ativa (GTA) | Março/2026</vt:lpwstr>
  </property>
  <property fmtid="{D5CDD505-2E9C-101B-9397-08002B2CF9AE}" pid="7" name="_AuthorEmail">
    <vt:lpwstr>farchidiacono@deloitte.com</vt:lpwstr>
  </property>
  <property fmtid="{D5CDD505-2E9C-101B-9397-08002B2CF9AE}" pid="8" name="_AuthorEmailDisplayName">
    <vt:lpwstr>Archidiacono, Fernanda Carvalho</vt:lpwstr>
  </property>
</Properties>
</file>